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-60" windowWidth="16755" windowHeight="11730" tabRatio="889" firstSheet="3" activeTab="3"/>
  </bookViews>
  <sheets>
    <sheet name="Приложение 1 2021" sheetId="85" r:id="rId1"/>
    <sheet name="Приложение 1 2022" sheetId="87" r:id="rId2"/>
    <sheet name="Приложение 1 2023" sheetId="93" r:id="rId3"/>
    <sheet name="Прил.8" sheetId="9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 localSheetId="0">#REF!</definedName>
    <definedName name="\a" localSheetId="1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#REF!</definedName>
    <definedName name="\m">#REF!</definedName>
    <definedName name="\n">#REF!</definedName>
    <definedName name="\o">#REF!</definedName>
    <definedName name="\q">#REF!</definedName>
    <definedName name="\t">#REF!</definedName>
    <definedName name="\v">#REF!</definedName>
    <definedName name="__IntlFixup" hidden="1">TRUE</definedName>
    <definedName name="_A" localSheetId="0">#REF!</definedName>
    <definedName name="_A" localSheetId="1">#REF!</definedName>
    <definedName name="_A">#REF!</definedName>
    <definedName name="_B" localSheetId="0">#REF!</definedName>
    <definedName name="_B">#REF!</definedName>
    <definedName name="_C" localSheetId="0">#REF!</definedName>
    <definedName name="_C">#REF!</definedName>
    <definedName name="_C370000">#REF!</definedName>
    <definedName name="_D">#REF!</definedName>
    <definedName name="_E">#REF!</definedName>
    <definedName name="_F">#REF!</definedName>
    <definedName name="_xlnm._FilterDatabase" localSheetId="0" hidden="1">'Приложение 1 2021'!$A$8:$AK$8</definedName>
    <definedName name="_xlnm._FilterDatabase" localSheetId="1" hidden="1">'Приложение 1 2022'!$A$5:$I$5</definedName>
    <definedName name="_xlnm._FilterDatabase" localSheetId="2" hidden="1">'Приложение 1 2023'!$A$5:$F$1722</definedName>
    <definedName name="a" localSheetId="0">'Приложение 1 2021'!a</definedName>
    <definedName name="a" localSheetId="1">'Приложение 1 2022'!a</definedName>
    <definedName name="a">[0]!a</definedName>
    <definedName name="AccessDatabase" hidden="1">"C:\My Documents\vlad\Var_2\can270398v2t05.mdb"</definedName>
    <definedName name="AFamorttnr96" localSheetId="0">#REF!</definedName>
    <definedName name="AFamorttnr96" localSheetId="1">#REF!</definedName>
    <definedName name="AFamorttnr96">#REF!</definedName>
    <definedName name="AFfraisfi" localSheetId="0">#REF!</definedName>
    <definedName name="AFfraisfi">#REF!</definedName>
    <definedName name="AFparité" localSheetId="0">#REF!</definedName>
    <definedName name="AFparité">#REF!</definedName>
    <definedName name="alumina_mt">#REF!</definedName>
    <definedName name="anscount" hidden="1">1</definedName>
    <definedName name="asd" localSheetId="0">'Приложение 1 2021'!asd</definedName>
    <definedName name="asd" localSheetId="1">'Приложение 1 2022'!asd</definedName>
    <definedName name="asd">[0]!asd</definedName>
    <definedName name="b" localSheetId="0">'Приложение 1 2021'!b</definedName>
    <definedName name="b" localSheetId="1">'Приложение 1 2022'!b</definedName>
    <definedName name="b">[0]!b</definedName>
    <definedName name="Balance_Sheet" localSheetId="0">#REF!</definedName>
    <definedName name="Balance_Sheet" localSheetId="1">#REF!</definedName>
    <definedName name="Balance_Sheet">#REF!</definedName>
    <definedName name="bbbbb" localSheetId="0">[0]!USD/1.701</definedName>
    <definedName name="bbbbb" localSheetId="1">[0]!USD/1.701</definedName>
    <definedName name="bbbbb">[0]!USD/1.701</definedName>
    <definedName name="bbbbbb">#N/A</definedName>
    <definedName name="Beg_Bal" localSheetId="0">#REF!</definedName>
    <definedName name="Beg_Bal" localSheetId="1">#REF!</definedName>
    <definedName name="Beg_Bal">#REF!</definedName>
    <definedName name="Capital_Purchases" localSheetId="0">#REF!</definedName>
    <definedName name="Capital_Purchases">#REF!</definedName>
    <definedName name="cmndBase" localSheetId="0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mpOt" localSheetId="0">'Приложение 1 2021'!CompOt</definedName>
    <definedName name="CompOt" localSheetId="1">#N/A</definedName>
    <definedName name="CompOt">[0]!CompOt</definedName>
    <definedName name="CompRas" localSheetId="0">'Приложение 1 2021'!CompRas</definedName>
    <definedName name="CompRas" localSheetId="1">#N/A</definedName>
    <definedName name="CompRas">[0]!CompRas</definedName>
    <definedName name="Contents">[1]Содержание!$A$3</definedName>
    <definedName name="Coût_Assistance_technique_1998" localSheetId="0">[0]!NotesHyp</definedName>
    <definedName name="Coût_Assistance_technique_1998" localSheetId="1">[0]!NotesHyp</definedName>
    <definedName name="Coût_Assistance_technique_1998">[0]!NotesHyp</definedName>
    <definedName name="curs" localSheetId="0">#REF!</definedName>
    <definedName name="curs" localSheetId="1">#REF!</definedName>
    <definedName name="curs">#REF!</definedName>
    <definedName name="d_r" localSheetId="0">#REF!</definedName>
    <definedName name="d_r">#REF!</definedName>
    <definedName name="Data" localSheetId="0">#REF!</definedName>
    <definedName name="Data">#REF!</definedName>
    <definedName name="del">#REF!</definedName>
    <definedName name="Depreciation_Schedule">#REF!</definedName>
    <definedName name="DM" localSheetId="0">[0]!USD/1.701</definedName>
    <definedName name="DM" localSheetId="1">[0]!USD/1.701</definedName>
    <definedName name="DM">[0]!USD/1.701</definedName>
    <definedName name="DMRUR" localSheetId="0">#REF!</definedName>
    <definedName name="DMRUR" localSheetId="1">#REF!</definedName>
    <definedName name="DMRUR">#REF!</definedName>
    <definedName name="DTL_C_1">#N/A</definedName>
    <definedName name="DTL_C_ASSETS_3_1">#N/A</definedName>
    <definedName name="DTL_C_CAPITAL_5_1">#N/A</definedName>
    <definedName name="DTL_C_EXPENSES_2_1">#N/A</definedName>
    <definedName name="DTL_C_LIABILITIES_3_1">#N/A</definedName>
    <definedName name="DTL_C_SUSPENSE_5_1">#N/A</definedName>
    <definedName name="DTL_D_ASSETS_2_1">#N/A</definedName>
    <definedName name="DTL_D_CAPITAL_4_1">#N/A</definedName>
    <definedName name="DTL_D_EXPENSES_1_1">#N/A</definedName>
    <definedName name="DTL_D_INCOME_1_1">#N/A</definedName>
    <definedName name="DTL_D_LIABILITIES_4_1">#N/A</definedName>
    <definedName name="DTL_D_SUSPENSE_6_1">#N/A</definedName>
    <definedName name="DTL_E_ASSETS_2_1">#N/A</definedName>
    <definedName name="DTL_E_CAPITAL_4_1">#N/A</definedName>
    <definedName name="DTL_E_EXPENSES_1_1">#N/A</definedName>
    <definedName name="DTL_E_INCOME_1_1">#N/A</definedName>
    <definedName name="DTL_E_LIABILITIES_4_1">#N/A</definedName>
    <definedName name="DTL_E_SUSPENSE_6_1">#N/A</definedName>
    <definedName name="DTL_F_ASSETS_2_1">#N/A</definedName>
    <definedName name="DTL_F_CAPITAL_4_1">#N/A</definedName>
    <definedName name="DTL_F_EXPENSES_1_1">#N/A</definedName>
    <definedName name="DTL_F_INCOME_1_1">#N/A</definedName>
    <definedName name="DTL_F_LIABILITIES_4_1">#N/A</definedName>
    <definedName name="DTL_F_SUSPENSE_6_1">#N/A</definedName>
    <definedName name="DTL_G_ASSETS_2_1">#N/A</definedName>
    <definedName name="DTL_G_CAPITAL_4_1">#N/A</definedName>
    <definedName name="DTL_G_EXPENSES_1_1">#N/A</definedName>
    <definedName name="DTL_G_INCOME_1_1">#N/A</definedName>
    <definedName name="DTL_G_LIABILITIES_4_1">#N/A</definedName>
    <definedName name="DTL_G_SUSPENSE_6_1">#N/A</definedName>
    <definedName name="DTL_H___1707__2_1">#N/A</definedName>
    <definedName name="DTL_H_1">#N/A</definedName>
    <definedName name="DTL_H_ASSETS_3_1">#N/A</definedName>
    <definedName name="DTL_H_CAPITAL_5_1">#N/A</definedName>
    <definedName name="DTL_H_CRN__2072___3__2_1">#N/A</definedName>
    <definedName name="DTL_H_CRN__2074___3__4_1">#N/A</definedName>
    <definedName name="DTL_H_CRN__2202___3__6_1">#N/A</definedName>
    <definedName name="DTL_H_CRN__2213___3__8_1">#N/A</definedName>
    <definedName name="DTL_H_CRN__2215___3__10_1">#N/A</definedName>
    <definedName name="DTL_H_CRN__2321___3__12_1">#N/A</definedName>
    <definedName name="DTL_H_CRN__2356___3__14_1">#N/A</definedName>
    <definedName name="DTL_H_CRN__4377___3__16_1">#N/A</definedName>
    <definedName name="DTL_H_CRN__5521___3__18_1">#N/A</definedName>
    <definedName name="DTL_H_CRN__5523___3__20_1">#N/A</definedName>
    <definedName name="DTL_H_CRN__6020___3__22_1">#N/A</definedName>
    <definedName name="DTL_H_CRN__6063___3__24_1">#N/A</definedName>
    <definedName name="DTL_H_CRN__6505___3__26_1">#N/A</definedName>
    <definedName name="DTL_H_CRN__6543___3__28_1">#N/A</definedName>
    <definedName name="DTL_H_EXPENSES_1_1">#N/A</definedName>
    <definedName name="DTL_H_INCOME_1_1">#N/A</definedName>
    <definedName name="DTL_H_LIABILITIES_4_1">#N/A</definedName>
    <definedName name="DTL_H_SUSPENSE_6_1">#N/A</definedName>
    <definedName name="DTL_I_ASSETS_2_1">#N/A</definedName>
    <definedName name="DTL_I_CAPITAL_4_1">#N/A</definedName>
    <definedName name="DTL_I_CNC_STOCK_1_1">#N/A</definedName>
    <definedName name="DTL_I_CNI2__STOCK_2_1">#N/A</definedName>
    <definedName name="DTL_I_EXPENSES_1_1">#N/A</definedName>
    <definedName name="DTL_I_INCOME_1_1">#N/A</definedName>
    <definedName name="DTL_I_LIABILITIES_4_1">#N/A</definedName>
    <definedName name="DTL_I_SUSPENSE_6_1">#N/A</definedName>
    <definedName name="DTL_J_ASSETS_2_1">#N/A</definedName>
    <definedName name="DTL_J_CAPITAL_4_1">#N/A</definedName>
    <definedName name="DTL_J_EXPENSES_1_1">#N/A</definedName>
    <definedName name="DTL_J_INCOME_1_1">#N/A</definedName>
    <definedName name="DTL_J_LIABILITIES_4_1">#N/A</definedName>
    <definedName name="DTL_J_SUSPENSE_6_1">#N/A</definedName>
    <definedName name="DTL_K_ASSETS_3_1">#N/A</definedName>
    <definedName name="DTL_K_CAPITAL_5_1">#N/A</definedName>
    <definedName name="DTL_K_EXPENSES_2_1">#N/A</definedName>
    <definedName name="DTL_K_LIABILITIES_3_1">#N/A</definedName>
    <definedName name="DTL_K_SUSPENSE_5_1">#N/A</definedName>
    <definedName name="DTL_L_ASSETS_2_1">#N/A</definedName>
    <definedName name="DTL_L_CAPITAL_4_1">#N/A</definedName>
    <definedName name="DTL_L_EXPENSES_1_1">#N/A</definedName>
    <definedName name="DTL_L_INCOME_1_1">#N/A</definedName>
    <definedName name="DTL_L_LIABILITIES_4_1">#N/A</definedName>
    <definedName name="DTL_L_SUSPENSE_6_1">#N/A</definedName>
    <definedName name="DTL_M_ASSETS_3_1">#N/A</definedName>
    <definedName name="DTL_M_CAPITAL_5_1">#N/A</definedName>
    <definedName name="DTL_M_EXPENSES_2_1">#N/A</definedName>
    <definedName name="DTL_M_LIABILITIES_3_1">#N/A</definedName>
    <definedName name="DTL_M_SUSPENSE_5_1">#N/A</definedName>
    <definedName name="DTL_N_ASSETS_2_1">#N/A</definedName>
    <definedName name="DTL_N_CAPITAL_4_1">#N/A</definedName>
    <definedName name="DTL_N_CNC_STOCK_1_1">#N/A</definedName>
    <definedName name="DTL_N_CNI2__STOCK_2_1">#N/A</definedName>
    <definedName name="DTL_N_EXPENSES_1_1">#N/A</definedName>
    <definedName name="DTL_N_INCOME_1_1">#N/A</definedName>
    <definedName name="DTL_N_LIABILITIES_4_1">#N/A</definedName>
    <definedName name="DTL_N_SUSPENSE_6_1">#N/A</definedName>
    <definedName name="DTL_O_CNI1__STOCK_1_1">#N/A</definedName>
    <definedName name="DTL_O_CNIIV_STOCK_3_1">#N/A</definedName>
    <definedName name="DTL_P_CNI1__STOCK_1_1">#N/A</definedName>
    <definedName name="DTL_P_CNIIV_STOCK_3_1">#N/A</definedName>
    <definedName name="DTL_R_CNI1__STOCK_1_1">#N/A</definedName>
    <definedName name="DTL_R_CNIIV_STOCK_3_1">#N/A</definedName>
    <definedName name="DTL_S_CNI1__STOCK_1_1">#N/A</definedName>
    <definedName name="DTL_S_CNIIV_STOCK_3_1">#N/A</definedName>
    <definedName name="DTL_SumIf___1707__2_1">#N/A</definedName>
    <definedName name="DTL_SumIf_ASSETS_2_1">#N/A</definedName>
    <definedName name="DTL_SumIf_CAPITAL_4_1">#N/A</definedName>
    <definedName name="DTL_SumIf_CNC_STOCK_1_1">#N/A</definedName>
    <definedName name="DTL_SumIf_CNI2__STOCK_2_1">#N/A</definedName>
    <definedName name="DTL_SumIf_CRN__2035___3__1_1">#N/A</definedName>
    <definedName name="DTL_SumIf_CRN__2073___3__3_1">#N/A</definedName>
    <definedName name="DTL_SumIf_CRN__2075___3__5_1">#N/A</definedName>
    <definedName name="DTL_SumIf_CRN__2212___3__7_1">#N/A</definedName>
    <definedName name="DTL_SumIf_CRN__2214___3__9_1">#N/A</definedName>
    <definedName name="DTL_SumIf_CRN__2318___3__11_1">#N/A</definedName>
    <definedName name="DTL_SumIf_CRN__2323___3__13_1">#N/A</definedName>
    <definedName name="DTL_SumIf_CRN__2370___3__15_1">#N/A</definedName>
    <definedName name="DTL_SumIf_CRN__4378___3__17_1">#N/A</definedName>
    <definedName name="DTL_SumIf_CRN__5522___3__19_1">#N/A</definedName>
    <definedName name="DTL_SumIf_CRN__5524___3__21_1">#N/A</definedName>
    <definedName name="DTL_SumIf_CRN__6055___3__23_1">#N/A</definedName>
    <definedName name="DTL_SumIf_CRN__6478___3__25_1">#N/A</definedName>
    <definedName name="DTL_SumIf_CRN__6507___3__27_1">#N/A</definedName>
    <definedName name="DTL_SumIf_EXPENSES_1_1">#N/A</definedName>
    <definedName name="DTL_SumIf_INCOME_1_1">#N/A</definedName>
    <definedName name="DTL_SumIf_LIABILITIES_4_1">#N/A</definedName>
    <definedName name="DTL_SumIf_SUSPENSE_6_1">#N/A</definedName>
    <definedName name="DTL_T_CNI1__STOCK_1_1">#N/A</definedName>
    <definedName name="DTL_T_CNIIV_STOCK_3_1">#N/A</definedName>
    <definedName name="dvrCustomer" localSheetId="0">#REF!</definedName>
    <definedName name="dvrCustomer" localSheetId="1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w" localSheetId="0">'Приложение 1 2021'!ew</definedName>
    <definedName name="ew" localSheetId="1">'Приложение 1 2022'!ew</definedName>
    <definedName name="ew">[0]!ew</definedName>
    <definedName name="Expas" localSheetId="0">#REF!</definedName>
    <definedName name="Expas" localSheetId="1">#REF!</definedName>
    <definedName name="Expas">#REF!</definedName>
    <definedName name="fg" localSheetId="0">'Приложение 1 2021'!fg</definedName>
    <definedName name="fg" localSheetId="1">'Приложение 1 2022'!fg</definedName>
    <definedName name="fg">[0]!fg</definedName>
    <definedName name="Fider" localSheetId="0">#REF!</definedName>
    <definedName name="Fider" localSheetId="1">#REF!</definedName>
    <definedName name="Fider">#REF!</definedName>
    <definedName name="Financing_Activities" localSheetId="0">#REF!</definedName>
    <definedName name="Financing_Activities">#REF!</definedName>
    <definedName name="fo" localSheetId="0">#REF!</definedName>
    <definedName name="fo">#REF!</definedName>
    <definedName name="Form_214_40">#REF!</definedName>
    <definedName name="Form_215">#REF!</definedName>
    <definedName name="Format_info">#REF!</definedName>
    <definedName name="FuelP97">#REF!</definedName>
    <definedName name="G" localSheetId="0">[0]!USD/1.701</definedName>
    <definedName name="G" localSheetId="1">[0]!USD/1.701</definedName>
    <definedName name="G">[0]!USD/1.701</definedName>
    <definedName name="gg" localSheetId="0">#REF!</definedName>
    <definedName name="gg" localSheetId="1">#REF!</definedName>
    <definedName name="gg">#REF!</definedName>
    <definedName name="GoAssetChart" localSheetId="0">'Приложение 1 2021'!GoAssetChart</definedName>
    <definedName name="GoAssetChart" localSheetId="1">'Приложение 1 2022'!GoAssetChart</definedName>
    <definedName name="GoAssetChart">[0]!GoAssetChart</definedName>
    <definedName name="GoBack" localSheetId="0">'Приложение 1 2021'!GoBack</definedName>
    <definedName name="GoBack" localSheetId="1">'Приложение 1 2022'!GoBack</definedName>
    <definedName name="GoBack">[0]!GoBack</definedName>
    <definedName name="GoBalanceSheet" localSheetId="0">'Приложение 1 2021'!GoBalanceSheet</definedName>
    <definedName name="GoBalanceSheet" localSheetId="1">'Приложение 1 2022'!GoBalanceSheet</definedName>
    <definedName name="GoBalanceSheet">[0]!GoBalanceSheet</definedName>
    <definedName name="GoCashFlow" localSheetId="0">'Приложение 1 2021'!GoCashFlow</definedName>
    <definedName name="GoCashFlow" localSheetId="1">'Приложение 1 2022'!GoCashFlow</definedName>
    <definedName name="GoCashFlow">[0]!GoCashFlow</definedName>
    <definedName name="GoData" localSheetId="0">'Приложение 1 2021'!GoData</definedName>
    <definedName name="GoData" localSheetId="1">'Приложение 1 2022'!GoData</definedName>
    <definedName name="GoData">[0]!GoData</definedName>
    <definedName name="GoIncomeChart" localSheetId="0">'Приложение 1 2021'!GoIncomeChart</definedName>
    <definedName name="GoIncomeChart" localSheetId="1">'Приложение 1 2022'!GoIncomeChart</definedName>
    <definedName name="GoIncomeChart">[0]!GoIncomeChart</definedName>
    <definedName name="GoIncomeChart1" localSheetId="0">'Приложение 1 2021'!GoIncomeChart1</definedName>
    <definedName name="GoIncomeChart1" localSheetId="1">'Приложение 1 2022'!GoIncomeChart1</definedName>
    <definedName name="GoIncomeChart1">[0]!GoIncomeChart1</definedName>
    <definedName name="H?Address">[1]Заголовок!$B$7:$G$7</definedName>
    <definedName name="H?Description">[1]Заголовок!$A$4</definedName>
    <definedName name="H?EntityName">[1]Заголовок!$B$6:$G$6</definedName>
    <definedName name="H?Name">[1]Заголовок!$G$1</definedName>
    <definedName name="H?OKATO">[1]Заголовок!$D$12</definedName>
    <definedName name="H?OKFS">[1]Заголовок!$G$12</definedName>
    <definedName name="H?OKOGU">[1]Заголовок!$E$12</definedName>
    <definedName name="H?OKONX">[1]Заголовок!$C$12</definedName>
    <definedName name="H?OKOPF">[1]Заголовок!$F$12</definedName>
    <definedName name="H?OKPO">[1]Заголовок!$A$12</definedName>
    <definedName name="H?OKVD">[1]Заголовок!$B$12</definedName>
    <definedName name="H?Period">[1]Заголовок!$B$14</definedName>
    <definedName name="H?Table">[1]Заголовок!$A$4:$G$15</definedName>
    <definedName name="H?Title">[1]Заголовок!$A$2</definedName>
    <definedName name="HEADER_BOTTOM_1">#N/A</definedName>
    <definedName name="Header_Row">ROW(#REF!)</definedName>
    <definedName name="Helper_ТЭС_Котельные">[2]Справочники!$A$2:$A$4,[2]Справочники!$A$16:$A$18</definedName>
    <definedName name="hh" localSheetId="0">[0]!USD/1.701</definedName>
    <definedName name="hh" localSheetId="1">[0]!USD/1.701</definedName>
    <definedName name="hh">[0]!USD/1.701</definedName>
    <definedName name="hhhh" localSheetId="0">'Приложение 1 2021'!hhhh</definedName>
    <definedName name="hhhh" localSheetId="1">'Приложение 1 2022'!hhhh</definedName>
    <definedName name="hhhh">[0]!hhhh</definedName>
    <definedName name="I97I" localSheetId="0">#REF!</definedName>
    <definedName name="I97I" localSheetId="1">#REF!</definedName>
    <definedName name="I97I">#REF!</definedName>
    <definedName name="iii" localSheetId="0">'Приложение 1 2021'!kk/1.81</definedName>
    <definedName name="iii" localSheetId="1">'Приложение 1 2022'!kk/1.81</definedName>
    <definedName name="iii">[0]!kk/1.81</definedName>
    <definedName name="iiii" localSheetId="0">'Приложение 1 2021'!kk/1.81</definedName>
    <definedName name="iiii" localSheetId="1">'Приложение 1 2022'!kk/1.81</definedName>
    <definedName name="iiii">[0]!kk/1.81</definedName>
    <definedName name="Income_Statement_1" localSheetId="0">#REF!</definedName>
    <definedName name="Income_Statement_1" localSheetId="1">#REF!</definedName>
    <definedName name="Income_Statement_1">#REF!</definedName>
    <definedName name="Income_Statement_3" localSheetId="0">#REF!</definedName>
    <definedName name="Income_Statement_3">#REF!</definedName>
    <definedName name="Interest_Rate" localSheetId="0">#REF!</definedName>
    <definedName name="Interest_Rate">#REF!</definedName>
    <definedName name="IROV">#REF!</definedName>
    <definedName name="IV">#REF!</definedName>
    <definedName name="jjjjjj" localSheetId="0">'Приложение 1 2021'!jjjjjj</definedName>
    <definedName name="jjjjjj" localSheetId="1">'Приложение 1 2022'!jjjjjj</definedName>
    <definedName name="jjjjjj">[0]!jjjjjj</definedName>
    <definedName name="k" localSheetId="0">'Приложение 1 2021'!k</definedName>
    <definedName name="k" localSheetId="1">'Приложение 1 2022'!k</definedName>
    <definedName name="k">[0]!k</definedName>
    <definedName name="kk" localSheetId="0">'Приложение 1 2021'!kk</definedName>
    <definedName name="kk" localSheetId="1">#N/A</definedName>
    <definedName name="kk">'Приложение 1 2021'!kk</definedName>
    <definedName name="KOM_RAS" localSheetId="0">#REF!</definedName>
    <definedName name="KOM_RAS" localSheetId="1">#REF!</definedName>
    <definedName name="KOM_RAS">#REF!</definedName>
    <definedName name="KOMANDIR">[3]Нива!$I$101</definedName>
    <definedName name="KOMANDIROV" localSheetId="0">#REF!</definedName>
    <definedName name="KOMANDIROV" localSheetId="1">#REF!</definedName>
    <definedName name="KOMANDIROV">#REF!</definedName>
    <definedName name="KOMMAND" localSheetId="0">#REF!</definedName>
    <definedName name="KOMMAND">#REF!</definedName>
    <definedName name="KOMMANDIROV" localSheetId="0">#REF!</definedName>
    <definedName name="KOMMANDIROV">#REF!</definedName>
    <definedName name="LABEL">#REF!</definedName>
    <definedName name="Last_Row" localSheetId="0">IF('Приложение 1 2021'!Values_Entered,Header_Row+'Приложение 1 2021'!Number_of_Payments,Header_Row)</definedName>
    <definedName name="Last_Row" localSheetId="1">IF('Приложение 1 2022'!Values_Entered,Header_Row+'Приложение 1 2022'!Number_of_Payments,Header_Row)</definedName>
    <definedName name="Last_Row">IF([0]!Values_Entered,Header_Row+[0]!Number_of_Payments,Header_Row)</definedName>
    <definedName name="libir6m" localSheetId="0">#REF!</definedName>
    <definedName name="libir6m" localSheetId="1">#REF!</definedName>
    <definedName name="libir6m">#REF!</definedName>
    <definedName name="LME" localSheetId="0">#REF!</definedName>
    <definedName name="LME">#REF!</definedName>
    <definedName name="Loan_Start" localSheetId="0">#REF!</definedName>
    <definedName name="Loan_Start">#REF!</definedName>
    <definedName name="MATERIAL">#REF!</definedName>
    <definedName name="mm" localSheetId="0">'Приложение 1 2021'!mm</definedName>
    <definedName name="mm" localSheetId="1">'Приложение 1 2022'!mm</definedName>
    <definedName name="mm">[0]!mm</definedName>
    <definedName name="nakDay" localSheetId="0">#REF!</definedName>
    <definedName name="nakDay" localSheetId="1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n" localSheetId="0">'Приложение 1 2021'!kk/1.81</definedName>
    <definedName name="nn" localSheetId="1">'Приложение 1 2022'!kk/1.81</definedName>
    <definedName name="nn">kk/1.81</definedName>
    <definedName name="nnnn" localSheetId="0">'Приложение 1 2021'!kk/1.81</definedName>
    <definedName name="nnnn" localSheetId="1">'Приложение 1 2022'!kk/1.81</definedName>
    <definedName name="nnnn">kk/1.81</definedName>
    <definedName name="Number_of_Payments" localSheetId="0">MATCH(0.01,End_Bal,-1)+1</definedName>
    <definedName name="Number_of_Payments" localSheetId="1">MATCH(0.01,End_Bal,-1)+1</definedName>
    <definedName name="Number_of_Payments">MATCH(0.01,End_Bal,-1)+1</definedName>
    <definedName name="objaz" localSheetId="0">#REF!</definedName>
    <definedName name="objaz" localSheetId="1">#REF!</definedName>
    <definedName name="objaz">#REF!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OPE_16_PRT" hidden="1">'[4]16'!$E$15:$I$16,'[4]16'!$E$18:$I$20,'[4]16'!$E$23:$I$23,'[4]16'!$E$26:$I$26,'[4]16'!$E$29:$I$29,'[4]16'!$E$32:$I$32,'[4]16'!$E$35:$I$35,'[4]16'!$B$34,'[4]16'!$B$37</definedName>
    <definedName name="P1_SCOPE_17_PRT" hidden="1">'[5]17 СМУП'!$E$13:$H$21,'[5]17 СМУП'!$J$9:$J$11,'[5]17 СМУП'!$J$13:$J$21,'[5]17 СМУП'!$E$24:$H$26,'[5]17 СМУП'!$E$28:$H$36,'[5]17 СМУП'!$J$24:$M$26,'[5]17 СМУП'!$J$28:$M$36,'[5]17 СМУП'!$E$39:$H$41</definedName>
    <definedName name="P1_SCOPE_4_PRT" hidden="1">'[4]4'!$F$23:$I$23,'[4]4'!$F$25:$I$25,'[4]4'!$F$27:$I$31,'[4]4'!$K$14:$N$20,'[4]4'!$K$23:$N$23,'[4]4'!$K$25:$N$25,'[4]4'!$K$27:$N$31,'[4]4'!$P$14:$S$20,'[4]4'!$P$23:$S$23</definedName>
    <definedName name="P1_SCOPE_5_PRT" hidden="1">'[4]5'!$F$23:$I$23,'[4]5'!$F$25:$I$25,'[4]5'!$F$27:$I$31,'[4]5'!$K$14:$N$21,'[4]5'!$K$23:$N$23,'[4]5'!$K$25:$N$25,'[4]5'!$K$27:$N$31,'[4]5'!$P$14:$S$21,'[4]5'!$P$23:$S$23</definedName>
    <definedName name="P1_SCOPE_F1_PRT" hidden="1">'[4]Ф-1 (для АО-энерго)'!$D$74:$E$84,'[4]Ф-1 (для АО-энерго)'!$D$71:$E$72,'[4]Ф-1 (для АО-энерго)'!$D$66:$E$69,'[4]Ф-1 (для АО-энерго)'!$D$61:$E$64</definedName>
    <definedName name="P1_SCOPE_F2_PRT" hidden="1">'[4]Ф-2 (для АО-энерго)'!$G$56,'[4]Ф-2 (для АО-энерго)'!$E$55:$E$56,'[4]Ф-2 (для АО-энерго)'!$F$55:$G$55,'[4]Ф-2 (для АО-энерго)'!$D$55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hidden="1">[4]перекрестка!$H$15:$H$19,[4]перекрестка!$H$21:$H$25,[4]перекрестка!$J$14:$J$25,[4]перекрестка!$K$15:$K$19,[4]перекрестка!$K$21:$K$25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hidden="1">#REF!,#REF!,#REF!,#REF!,#REF!,#REF!,#REF!</definedName>
    <definedName name="P1_SCOPE_SV_LD1" hidden="1">[4]свод!$E$70:$M$79,[4]свод!$E$81:$M$81,[4]свод!$E$83:$M$88,[4]свод!$E$90:$M$90,[4]свод!$E$92:$M$96,[4]свод!$E$98:$M$98,[4]свод!$E$101:$M$102</definedName>
    <definedName name="P1_SCOPE_SV_PRT" hidden="1">[4]свод!$E$23:$H$26,[4]свод!$E$28:$I$29,[4]свод!$E$32:$I$36,[4]свод!$E$38:$I$40,[4]свод!$E$42:$I$53,[4]свод!$E$55:$I$56,[4]свод!$E$58:$I$63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_Protect" hidden="1">[6]перекрестка!$J$42:$K$46,[6]перекрестка!$J$49,[6]перекрестка!$J$50:$K$54,[6]перекрестка!$J$55,[6]перекрестка!$J$56:$K$60,[6]перекрестка!$J$62:$K$66</definedName>
    <definedName name="P1_T16_Protect" hidden="1">'[6]16'!$G$10:$K$14,'[6]16'!$G$17:$K$17,'[6]16'!$G$20:$K$20,'[6]16'!$G$23:$K$23,'[6]16'!$G$26:$K$26,'[6]16'!$G$29:$K$29,'[6]16'!$G$33:$K$34,'[6]16'!$G$38:$K$40</definedName>
    <definedName name="P1_T17?L4">'[2]29'!$J$18:$J$25,'[2]29'!$G$18:$G$25,'[2]29'!$G$35:$G$42,'[2]29'!$J$35:$J$42,'[2]29'!$G$60,'[2]29'!$J$60,'[2]29'!$M$60,'[2]29'!$P$60,'[2]29'!$P$18:$P$25,'[2]29'!$G$9:$G$16</definedName>
    <definedName name="P1_T17?unit?РУБ.ГКАЛ">'[2]29'!$F$44:$F$51,'[2]29'!$I$44:$I$51,'[2]29'!$L$44:$L$51,'[2]29'!$F$18:$F$25,'[2]29'!$I$60,'[2]29'!$L$60,'[2]29'!$O$60,'[2]29'!$F$60,'[2]29'!$F$9:$F$16,'[2]29'!$I$9:$I$16</definedName>
    <definedName name="P1_T17?unit?ТГКАЛ">'[2]29'!$M$18:$M$25,'[2]29'!$J$18:$J$25,'[2]29'!$G$18:$G$25,'[2]29'!$G$35:$G$42,'[2]29'!$J$35:$J$42,'[2]29'!$G$60,'[2]29'!$J$60,'[2]29'!$M$60,'[2]29'!$P$60,'[2]29'!$G$9:$G$16</definedName>
    <definedName name="P1_T17_Protection">'[2]29'!$O$47:$P$51,'[2]29'!$L$47:$M$51,'[2]29'!$L$53:$M$53,'[2]29'!$L$55:$M$59,'[2]29'!$O$53:$P$53,'[2]29'!$O$55:$P$59,'[2]29'!$F$12:$G$16,'[2]29'!$F$10:$G$10</definedName>
    <definedName name="P1_T18.2_Protect" hidden="1">'[6]18.2'!$F$12:$J$19,'[6]18.2'!$F$22:$J$25,'[6]18.2'!$B$28:$J$37,'[6]18.2'!$F$39:$J$39,'[6]18.2'!$B$41:$J$43,'[6]18.2'!$F$47:$J$52,'[6]18.2'!$F$59:$J$59</definedName>
    <definedName name="P1_T20_Protection" hidden="1">'[2]20'!$E$4:$H$4,'[2]20'!$E$13:$H$13,'[2]20'!$E$16:$H$17,'[2]20'!$E$19:$H$19,'[2]20'!$J$4:$M$4,'[2]20'!$J$8:$M$11,'[2]20'!$J$13:$M$13,'[2]20'!$J$16:$M$17,'[2]20'!$J$19:$M$19</definedName>
    <definedName name="P1_T21_Protection">'[2]21'!$O$31:$S$33,'[2]21'!$E$11,'[2]21'!$G$11:$K$11,'[2]21'!$M$11,'[2]21'!$O$11:$S$11,'[2]21'!$E$14:$E$16,'[2]21'!$G$14:$K$16,'[2]21'!$M$14:$M$16,'[2]21'!$O$14:$S$16</definedName>
    <definedName name="P1_T23_Protection">'[2]23'!$F$9:$J$25,'[2]23'!$O$9:$P$25,'[2]23'!$A$32:$A$34,'[2]23'!$F$32:$J$34,'[2]23'!$O$32:$P$34,'[2]23'!$A$37:$A$53,'[2]23'!$F$37:$J$53,'[2]23'!$O$37:$P$53</definedName>
    <definedName name="P1_T25_protection">'[2]25'!$G$8:$J$21,'[2]25'!$G$24:$J$28,'[2]25'!$G$30:$J$33,'[2]25'!$G$35:$J$37,'[2]25'!$G$41:$J$42,'[2]25'!$L$8:$O$21,'[2]25'!$L$24:$O$28,'[2]25'!$L$30:$O$33</definedName>
    <definedName name="P1_T26_Protection">'[2]26'!$B$34:$B$36,'[2]26'!$F$8:$I$8,'[2]26'!$F$10:$I$11,'[2]26'!$F$13:$I$15,'[2]26'!$F$18:$I$19,'[2]26'!$F$22:$I$24,'[2]26'!$F$26:$I$26,'[2]26'!$F$29:$I$32</definedName>
    <definedName name="P1_T27_Protection">'[2]27'!$B$34:$B$36,'[2]27'!$F$8:$I$8,'[2]27'!$F$10:$I$11,'[2]27'!$F$13:$I$15,'[2]27'!$F$18:$I$19,'[2]27'!$F$22:$I$24,'[2]27'!$F$26:$I$26,'[2]27'!$F$29:$I$32</definedName>
    <definedName name="P1_T28?axis?R?ПЭ">'[2]28'!$D$16:$I$18,'[2]28'!$D$22:$I$24,'[2]28'!$D$28:$I$30,'[2]28'!$D$37:$I$39,'[2]28'!$D$42:$I$44,'[2]28'!$D$48:$I$50,'[2]28'!$D$54:$I$56,'[2]28'!$D$63:$I$65</definedName>
    <definedName name="P1_T28?axis?R?ПЭ?">'[2]28'!$B$16:$B$18,'[2]28'!$B$22:$B$24,'[2]28'!$B$28:$B$30,'[2]28'!$B$37:$B$39,'[2]28'!$B$42:$B$44,'[2]28'!$B$48:$B$50,'[2]28'!$B$54:$B$56,'[2]28'!$B$63:$B$65</definedName>
    <definedName name="P1_T28?Data">'[2]28'!$G$242:$H$265,'[2]28'!$D$242:$E$265,'[2]28'!$G$216:$H$239,'[2]28'!$D$268:$E$292,'[2]28'!$G$268:$H$292,'[2]28'!$D$216:$E$239,'[2]28'!$G$190:$H$213</definedName>
    <definedName name="P1_T28_Protection">'[2]28'!$B$74:$B$76,'[2]28'!$B$80:$B$82,'[2]28'!$B$89:$B$91,'[2]28'!$B$94:$B$96,'[2]28'!$B$100:$B$102,'[2]28'!$B$106:$B$108,'[2]28'!$B$115:$B$117,'[2]28'!$B$120:$B$122</definedName>
    <definedName name="P1_T4_Protect" hidden="1">'[6]4'!$G$20:$J$20,'[6]4'!$G$22:$J$22,'[6]4'!$G$24:$J$28,'[6]4'!$L$11:$O$17,'[6]4'!$L$20:$O$20,'[6]4'!$L$22:$O$22,'[6]4'!$L$24:$O$28,'[6]4'!$Q$11:$T$17,'[6]4'!$Q$20:$T$20</definedName>
    <definedName name="P1_T6_Protect" hidden="1">'[6]6'!$D$46:$H$55,'[6]6'!$J$46:$N$55,'[6]6'!$D$57:$H$59,'[6]6'!$J$57:$N$59,'[6]6'!$B$10:$B$19,'[6]6'!$D$10:$H$19,'[6]6'!$J$10:$N$19,'[6]6'!$D$21:$H$23,'[6]6'!$J$21:$N$23</definedName>
    <definedName name="P10_T1_Protect" hidden="1">[6]перекрестка!$F$42:$H$46,[6]перекрестка!$F$49:$G$49,[6]перекрестка!$F$50:$H$54,[6]перекрестка!$F$55:$G$55,[6]перекрестка!$F$56:$H$60</definedName>
    <definedName name="P10_T28_Protection">'[2]28'!$G$167:$H$169,'[2]28'!$D$172:$E$174,'[2]28'!$G$172:$H$174,'[2]28'!$D$178:$E$180,'[2]28'!$G$178:$H$181,'[2]28'!$D$184:$E$186,'[2]28'!$G$184:$H$186</definedName>
    <definedName name="P11_T1_Protect" hidden="1">[6]перекрестка!$F$62:$H$66,[6]перекрестка!$F$68:$H$72,[6]перекрестка!$F$74:$H$78,[6]перекрестка!$F$80:$H$84,[6]перекрестка!$F$89:$G$89</definedName>
    <definedName name="P11_T28_Protection">'[2]28'!$D$193:$E$195,'[2]28'!$G$193:$H$195,'[2]28'!$D$198:$E$200,'[2]28'!$G$198:$H$200,'[2]28'!$D$204:$E$206,'[2]28'!$G$204:$H$206,'[2]28'!$D$210:$E$212,'[2]28'!$B$68:$B$70</definedName>
    <definedName name="P12_T1_Protect" hidden="1">[6]перекрестка!$F$90:$H$94,[6]перекрестка!$F$95:$G$95,[6]перекрестка!$F$96:$H$100,[6]перекрестка!$F$102:$H$106,[6]перекрестка!$F$108:$H$112</definedName>
    <definedName name="P12_T28_Protection" localSheetId="0">P1_T28_Protection,P2_T28_Protection,P3_T28_Protection,P4_T28_Protection,P5_T28_Protection,P6_T28_Protection,P7_T28_Protection,P8_T28_Protection</definedName>
    <definedName name="P12_T28_Protection" localSheetId="1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[6]перекрестка!$F$114:$H$118,[6]перекрестка!$F$120:$H$124,[6]перекрестка!$F$127:$G$127,[6]перекрестка!$F$128:$H$132,[6]перекрестка!$F$133:$G$133</definedName>
    <definedName name="P14_T1_Protect" hidden="1">[6]перекрестка!$F$134:$H$138,[6]перекрестка!$F$140:$H$144,[6]перекрестка!$F$146:$H$150,[6]перекрестка!$F$152:$H$156,[6]перекрестка!$F$158:$H$162</definedName>
    <definedName name="P15_T1_Protect" hidden="1">[6]перекрестка!$J$158:$K$162,[6]перекрестка!$J$152:$K$156,[6]перекрестка!$J$146:$K$150,[6]перекрестка!$J$140:$K$144,[6]перекрестка!$J$11</definedName>
    <definedName name="P16_T1_Protect" hidden="1">[6]перекрестка!$J$12:$K$16,[6]перекрестка!$J$17,[6]перекрестка!$J$18:$K$22,[6]перекрестка!$J$24:$K$28,[6]перекрестка!$J$30:$K$34,[6]перекрестка!$F$23:$G$23</definedName>
    <definedName name="P17_T1_Protect" hidden="1">[6]перекрестка!$F$29:$G$29,[6]перекрестка!$F$61:$G$61,[6]перекрестка!$F$67:$G$67,[6]перекрестка!$F$101:$G$101,[6]перекрестка!$F$107:$G$107</definedName>
    <definedName name="P18_T1_Protect" localSheetId="0" hidden="1">[6]перекрестка!$F$139:$G$139,[6]перекрестка!$F$145:$G$145,[6]перекрестка!$J$36:$K$40,P1_T1_Protect,P2_T1_Protect,P3_T1_Protect,P4_T1_Protect</definedName>
    <definedName name="P18_T1_Protect" localSheetId="1" hidden="1">[6]перекрестка!$F$139:$G$139,[6]перекрестка!$F$145:$G$145,[6]перекрестка!$J$36:$K$40,P1_T1_Protect,P2_T1_Protect,P3_T1_Protect,P4_T1_Protect</definedName>
    <definedName name="P18_T1_Protect" hidden="1">[6]перекрестка!$F$139:$G$139,[6]перекрестка!$F$145:$G$145,[6]перекрестка!$J$36:$K$40,P1_T1_Protect,P2_T1_Protect,P3_T1_Protect,P4_T1_Protect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'[4]16'!$E$38:$I$38,'[4]16'!$E$41:$I$41,'[4]16'!$E$45:$I$47,'[4]16'!$E$49:$I$49,'[4]16'!$E$53:$I$54,'[4]16'!$E$56:$I$57,'[4]16'!$E$59:$I$59,'[4]16'!$E$9:$I$13</definedName>
    <definedName name="P2_SCOPE_4_PRT" hidden="1">'[4]4'!$P$25:$S$25,'[4]4'!$P$27:$S$31,'[4]4'!$U$14:$X$20,'[4]4'!$U$23:$X$23,'[4]4'!$U$25:$X$25,'[4]4'!$U$27:$X$31,'[4]4'!$Z$14:$AC$20,'[4]4'!$Z$23:$AC$23,'[4]4'!$Z$25:$AC$25</definedName>
    <definedName name="P2_SCOPE_5_PRT" hidden="1">'[4]5'!$P$25:$S$25,'[4]5'!$P$27:$S$31,'[4]5'!$U$14:$X$21,'[4]5'!$U$23:$X$23,'[4]5'!$U$25:$X$25,'[4]5'!$U$27:$X$31,'[4]5'!$Z$14:$AC$21,'[4]5'!$Z$23:$AC$23,'[4]5'!$Z$25:$AC$25</definedName>
    <definedName name="P2_SCOPE_F1_PRT" hidden="1">'[4]Ф-1 (для АО-энерго)'!$D$56:$E$59,'[4]Ф-1 (для АО-энерго)'!$D$34:$E$50,'[4]Ф-1 (для АО-энерго)'!$D$32:$E$32,'[4]Ф-1 (для АО-энерго)'!$D$23:$E$30</definedName>
    <definedName name="P2_SCOPE_F2_PRT" hidden="1">'[4]Ф-2 (для АО-энерго)'!$D$52:$G$54,'[4]Ф-2 (для АО-энерго)'!$C$21:$E$42,'[4]Ф-2 (для АО-энерго)'!$A$12:$E$12,'[4]Ф-2 (для АО-энерго)'!$C$8:$E$11</definedName>
    <definedName name="P2_SCOPE_PER_PRT" hidden="1">[4]перекрестка!$N$14:$N$25,[4]перекрестка!$N$27:$N$31,[4]перекрестка!$J$27:$K$31,[4]перекрестка!$F$27:$H$31,[4]перекрестка!$F$33:$H$37</definedName>
    <definedName name="P2_SCOPE_SV_PRT" hidden="1">[4]свод!$E$72:$I$79,[4]свод!$E$81:$I$81,[4]свод!$E$85:$H$88,[4]свод!$E$90:$I$90,[4]свод!$E$107:$I$112,[4]свод!$E$114:$I$117,[4]свод!$E$124:$H$127</definedName>
    <definedName name="P2_T1_Protect" hidden="1">[6]перекрестка!$J$68:$K$72,[6]перекрестка!$J$74:$K$78,[6]перекрестка!$J$80:$K$84,[6]перекрестка!$J$89,[6]перекрестка!$J$90:$K$94,[6]перекрестка!$J$95</definedName>
    <definedName name="P2_T17?L4">'[2]29'!$J$9:$J$16,'[2]29'!$M$9:$M$16,'[2]29'!$P$9:$P$16,'[2]29'!$G$44:$G$51,'[2]29'!$J$44:$J$51,'[2]29'!$M$44:$M$51,'[2]29'!$M$35:$M$42,'[2]29'!$P$35:$P$42,'[2]29'!$P$44:$P$51</definedName>
    <definedName name="P2_T17?unit?РУБ.ГКАЛ">'[2]29'!$I$18:$I$25,'[2]29'!$L$9:$L$16,'[2]29'!$L$18:$L$25,'[2]29'!$O$9:$O$16,'[2]29'!$F$35:$F$42,'[2]29'!$I$35:$I$42,'[2]29'!$L$35:$L$42,'[2]29'!$O$35:$O$51</definedName>
    <definedName name="P2_T17?unit?ТГКАЛ">'[2]29'!$J$9:$J$16,'[2]29'!$M$9:$M$16,'[2]29'!$P$9:$P$16,'[2]29'!$M$35:$M$42,'[2]29'!$P$35:$P$42,'[2]29'!$G$44:$G$51,'[2]29'!$J$44:$J$51,'[2]29'!$M$44:$M$51,'[2]29'!$P$44:$P$51</definedName>
    <definedName name="P2_T17_Protection">'[2]29'!$F$19:$G$19,'[2]29'!$F$21:$G$25,'[2]29'!$F$27:$G$27,'[2]29'!$F$29:$G$33,'[2]29'!$F$36:$G$36,'[2]29'!$F$38:$G$42,'[2]29'!$F$45:$G$45,'[2]29'!$F$47:$G$51</definedName>
    <definedName name="P2_T21_Protection">'[2]21'!$E$20:$E$22,'[2]21'!$G$20:$K$22,'[2]21'!$M$20:$M$22,'[2]21'!$O$20:$S$22,'[2]21'!$E$26:$E$28,'[2]21'!$G$26:$K$28,'[2]21'!$M$26:$M$28,'[2]21'!$O$26:$S$28</definedName>
    <definedName name="P2_T25_protection">'[2]25'!$L$35:$O$37,'[2]25'!$L$41:$O$42,'[2]25'!$Q$8:$T$21,'[2]25'!$Q$24:$T$28,'[2]25'!$Q$30:$T$33,'[2]25'!$Q$35:$T$37,'[2]25'!$Q$41:$T$42,'[2]25'!$B$35:$B$37</definedName>
    <definedName name="P2_T26_Protection">'[2]26'!$F$34:$I$36,'[2]26'!$K$8:$N$8,'[2]26'!$K$10:$N$11,'[2]26'!$K$13:$N$15,'[2]26'!$K$18:$N$19,'[2]26'!$K$22:$N$24,'[2]26'!$K$26:$N$26,'[2]26'!$K$29:$N$32</definedName>
    <definedName name="P2_T27_Protection">'[2]27'!$F$34:$I$36,'[2]27'!$K$8:$N$8,'[2]27'!$K$10:$N$11,'[2]27'!$K$13:$N$15,'[2]27'!$K$18:$N$19,'[2]27'!$K$22:$N$24,'[2]27'!$K$26:$N$26,'[2]27'!$K$29:$N$32</definedName>
    <definedName name="P2_T28?axis?R?ПЭ">'[2]28'!$D$68:$I$70,'[2]28'!$D$74:$I$76,'[2]28'!$D$80:$I$82,'[2]28'!$D$89:$I$91,'[2]28'!$D$94:$I$96,'[2]28'!$D$100:$I$102,'[2]28'!$D$106:$I$108,'[2]28'!$D$115:$I$117</definedName>
    <definedName name="P2_T28?axis?R?ПЭ?">'[2]28'!$B$68:$B$70,'[2]28'!$B$74:$B$76,'[2]28'!$B$80:$B$82,'[2]28'!$B$89:$B$91,'[2]28'!$B$94:$B$96,'[2]28'!$B$100:$B$102,'[2]28'!$B$106:$B$108,'[2]28'!$B$115:$B$117</definedName>
    <definedName name="P2_T28_Protection">'[2]28'!$B$126:$B$128,'[2]28'!$B$132:$B$134,'[2]28'!$B$141:$B$143,'[2]28'!$B$146:$B$148,'[2]28'!$B$152:$B$154,'[2]28'!$B$158:$B$160,'[2]28'!$B$167:$B$169</definedName>
    <definedName name="P2_T4_Protect" hidden="1">'[6]4'!$Q$22:$T$22,'[6]4'!$Q$24:$T$28,'[6]4'!$V$24:$Y$28,'[6]4'!$V$22:$Y$22,'[6]4'!$V$20:$Y$20,'[6]4'!$V$11:$Y$17,'[6]4'!$AA$11:$AD$17,'[6]4'!$AA$20:$AD$20,'[6]4'!$AA$22:$AD$22</definedName>
    <definedName name="P3_SCOPE_F1_PRT" hidden="1">'[4]Ф-1 (для АО-энерго)'!$E$16:$E$17,'[4]Ф-1 (для АО-энерго)'!$C$4:$D$4,'[4]Ф-1 (для АО-энерго)'!$C$7:$E$10,'[4]Ф-1 (для АО-энерго)'!$A$11:$E$11</definedName>
    <definedName name="P3_SCOPE_PER_PRT" hidden="1">[4]перекрестка!$J$33:$K$37,[4]перекрестка!$N$33:$N$37,[4]перекрестка!$F$39:$H$43,[4]перекрестка!$J$39:$K$43,[4]перекрестка!$N$39:$N$43</definedName>
    <definedName name="P3_SCOPE_SV_PRT" hidden="1">[4]свод!$D$135:$G$135,[4]свод!$I$135:$I$140,[4]свод!$H$137:$H$140,[4]свод!$D$138:$G$140,[4]свод!$E$15:$I$16,[4]свод!$E$120:$I$121,[4]свод!$E$18:$I$19</definedName>
    <definedName name="P3_T1_Protect" hidden="1">[6]перекрестка!$J$96:$K$100,[6]перекрестка!$J$102:$K$106,[6]перекрестка!$J$108:$K$112,[6]перекрестка!$J$114:$K$118,[6]перекрестка!$J$120:$K$124</definedName>
    <definedName name="P3_T17_Protection">'[2]29'!$F$53:$G$53,'[2]29'!$F$55:$G$59,'[2]29'!$I$55:$J$59,'[2]29'!$I$53:$J$53,'[2]29'!$I$47:$J$51,'[2]29'!$I$45:$J$45,'[2]29'!$I$38:$J$42,'[2]29'!$I$36:$J$36</definedName>
    <definedName name="P3_T21_Protection" localSheetId="0">'[2]21'!$E$31:$E$33,'[2]21'!$G$31:$K$33,'[2]21'!$B$14:$B$16,'[2]21'!$B$20:$B$22,'[2]21'!$B$26:$B$28,'[2]21'!$B$31:$B$33,'[2]21'!$M$31:$M$33,P1_T21_Protection</definedName>
    <definedName name="P3_T21_Protection" localSheetId="1">'[2]21'!$E$31:$E$33,'[2]21'!$G$31:$K$33,'[2]21'!$B$14:$B$16,'[2]21'!$B$20:$B$22,'[2]21'!$B$26:$B$28,'[2]21'!$B$31:$B$33,'[2]21'!$M$31:$M$33,P1_T21_Protection</definedName>
    <definedName name="P3_T21_Protection">'[2]21'!$E$31:$E$33,'[2]21'!$G$31:$K$33,'[2]21'!$B$14:$B$16,'[2]21'!$B$20:$B$22,'[2]21'!$B$26:$B$28,'[2]21'!$B$31:$B$33,'[2]21'!$M$31:$M$33,P1_T21_Protection</definedName>
    <definedName name="P3_T27_Protection">'[2]27'!$K$34:$N$36,'[2]27'!$P$8:$S$8,'[2]27'!$P$10:$S$11,'[2]27'!$P$13:$S$15,'[2]27'!$P$18:$S$19,'[2]27'!$P$22:$S$24,'[2]27'!$P$26:$S$26,'[2]27'!$P$29:$S$32</definedName>
    <definedName name="P3_T28?axis?R?ПЭ">'[2]28'!$D$120:$I$122,'[2]28'!$D$126:$I$128,'[2]28'!$D$132:$I$134,'[2]28'!$D$141:$I$143,'[2]28'!$D$146:$I$148,'[2]28'!$D$152:$I$154,'[2]28'!$D$158:$I$160</definedName>
    <definedName name="P3_T28?axis?R?ПЭ?">'[2]28'!$B$120:$B$122,'[2]28'!$B$126:$B$128,'[2]28'!$B$132:$B$134,'[2]28'!$B$141:$B$143,'[2]28'!$B$146:$B$148,'[2]28'!$B$152:$B$154,'[2]28'!$B$158:$B$160</definedName>
    <definedName name="P3_T28_Protection">'[2]28'!$B$172:$B$174,'[2]28'!$B$178:$B$180,'[2]28'!$B$184:$B$186,'[2]28'!$B$193:$B$195,'[2]28'!$B$198:$B$200,'[2]28'!$B$204:$B$206,'[2]28'!$B$210:$B$212</definedName>
    <definedName name="P4_SCOPE_F1_PRT" hidden="1">'[4]Ф-1 (для АО-энерго)'!$C$13:$E$13,'[4]Ф-1 (для АО-энерго)'!$A$14:$E$14,'[4]Ф-1 (для АО-энерго)'!$C$23:$C$50,'[4]Ф-1 (для АО-энерго)'!$C$54:$C$95</definedName>
    <definedName name="P4_SCOPE_PER_PRT" hidden="1">[4]перекрестка!$F$45:$H$49,[4]перекрестка!$J$45:$K$49,[4]перекрестка!$N$45:$N$49,[4]перекрестка!$F$53:$G$64,[4]перекрестка!$H$54:$H$58</definedName>
    <definedName name="P4_T1_Protect" hidden="1">[6]перекрестка!$J$127,[6]перекрестка!$J$128:$K$132,[6]перекрестка!$J$133,[6]перекрестка!$J$134:$K$138,[6]перекрестка!$N$11:$N$22,[6]перекрестка!$N$24:$N$28</definedName>
    <definedName name="P4_T17_Protection">'[2]29'!$I$29:$J$33,'[2]29'!$I$27:$J$27,'[2]29'!$I$21:$J$25,'[2]29'!$I$19:$J$19,'[2]29'!$I$12:$J$16,'[2]29'!$I$10:$J$10,'[2]29'!$L$10:$M$10,'[2]29'!$L$12:$M$16</definedName>
    <definedName name="P4_T28?axis?R?ПЭ">'[2]28'!$D$167:$I$169,'[2]28'!$D$172:$I$174,'[2]28'!$D$178:$I$180,'[2]28'!$D$184:$I$186,'[2]28'!$D$193:$I$195,'[2]28'!$D$198:$I$200,'[2]28'!$D$204:$I$206</definedName>
    <definedName name="P4_T28?axis?R?ПЭ?">'[2]28'!$B$167:$B$169,'[2]28'!$B$172:$B$174,'[2]28'!$B$178:$B$180,'[2]28'!$B$184:$B$186,'[2]28'!$B$193:$B$195,'[2]28'!$B$198:$B$200,'[2]28'!$B$204:$B$206</definedName>
    <definedName name="P4_T28_Protection">'[2]28'!$B$219:$B$221,'[2]28'!$B$224:$B$226,'[2]28'!$B$230:$B$232,'[2]28'!$B$236:$B$238,'[2]28'!$B$245:$B$247,'[2]28'!$B$250:$B$252,'[2]28'!$B$256:$B$258</definedName>
    <definedName name="P5_SCOPE_PER_PRT" hidden="1">[4]перекрестка!$H$60:$H$64,[4]перекрестка!$J$53:$J$64,[4]перекрестка!$K$54:$K$58,[4]перекрестка!$K$60:$K$64,[4]перекрестка!$N$53:$N$64</definedName>
    <definedName name="P5_T1_Protect" hidden="1">[6]перекрестка!$N$30:$N$34,[6]перекрестка!$N$36:$N$40,[6]перекрестка!$N$42:$N$46,[6]перекрестка!$N$49:$N$60,[6]перекрестка!$N$62:$N$66</definedName>
    <definedName name="P5_T17_Protection">'[2]29'!$L$19:$M$19,'[2]29'!$L$21:$M$27,'[2]29'!$L$29:$M$33,'[2]29'!$L$36:$M$36,'[2]29'!$L$38:$M$42,'[2]29'!$L$45:$M$45,'[2]29'!$O$10:$P$10,'[2]29'!$O$12:$P$16</definedName>
    <definedName name="P5_T28?axis?R?ПЭ">'[2]28'!$D$210:$I$212,'[2]28'!$D$219:$I$221,'[2]28'!$D$224:$I$226,'[2]28'!$D$230:$I$232,'[2]28'!$D$236:$I$238,'[2]28'!$D$245:$I$247,'[2]28'!$D$250:$I$252</definedName>
    <definedName name="P5_T28?axis?R?ПЭ?">'[2]28'!$B$210:$B$212,'[2]28'!$B$219:$B$221,'[2]28'!$B$224:$B$226,'[2]28'!$B$230:$B$232,'[2]28'!$B$236:$B$238,'[2]28'!$B$245:$B$247,'[2]28'!$B$250:$B$252</definedName>
    <definedName name="P5_T28_Protection">'[2]28'!$B$262:$B$264,'[2]28'!$B$271:$B$273,'[2]28'!$B$276:$B$278,'[2]28'!$B$282:$B$284,'[2]28'!$B$288:$B$291,'[2]28'!$B$11:$B$13,'[2]28'!$B$16:$B$18,'[2]28'!$B$22:$B$24</definedName>
    <definedName name="P6_SCOPE_PER_PRT" hidden="1">[4]перекрестка!$F$66:$H$70,[4]перекрестка!$J$66:$K$70,[4]перекрестка!$N$66:$N$70,[4]перекрестка!$F$72:$H$76,[4]перекрестка!$J$72:$K$76</definedName>
    <definedName name="P6_T1_Protect" hidden="1">[6]перекрестка!$N$68:$N$72,[6]перекрестка!$N$74:$N$78,[6]перекрестка!$N$80:$N$84,[6]перекрестка!$N$89:$N$100,[6]перекрестка!$N$102:$N$106</definedName>
    <definedName name="P6_T17_Protection" localSheetId="0">'[2]29'!$O$19:$P$19,'[2]29'!$O$21:$P$25,'[2]29'!$O$27:$P$27,'[2]29'!$O$29:$P$33,'[2]29'!$O$36:$P$36,'[2]29'!$O$38:$P$42,'[2]29'!$O$45:$P$45,P1_T17_Protection</definedName>
    <definedName name="P6_T17_Protection" localSheetId="1">'[2]29'!$O$19:$P$19,'[2]29'!$O$21:$P$25,'[2]29'!$O$27:$P$27,'[2]29'!$O$29:$P$33,'[2]29'!$O$36:$P$36,'[2]29'!$O$38:$P$42,'[2]29'!$O$45:$P$45,P1_T17_Protection</definedName>
    <definedName name="P6_T17_Protection">'[2]29'!$O$19:$P$19,'[2]29'!$O$21:$P$25,'[2]29'!$O$27:$P$27,'[2]29'!$O$29:$P$33,'[2]29'!$O$36:$P$36,'[2]29'!$O$38:$P$42,'[2]29'!$O$45:$P$45,P1_T17_Protection</definedName>
    <definedName name="P6_T28?axis?R?ПЭ" localSheetId="0">'[2]28'!$D$256:$I$258,'[2]28'!$D$262:$I$264,'[2]28'!$D$271:$I$273,'[2]28'!$D$276:$I$278,'[2]28'!$D$282:$I$284,'[2]28'!$D$288:$I$291,'[2]28'!$D$11:$I$13,P1_T28?axis?R?ПЭ</definedName>
    <definedName name="P6_T28?axis?R?ПЭ" localSheetId="1">'[2]28'!$D$256:$I$258,'[2]28'!$D$262:$I$264,'[2]28'!$D$271:$I$273,'[2]28'!$D$276:$I$278,'[2]28'!$D$282:$I$284,'[2]28'!$D$288:$I$291,'[2]28'!$D$11:$I$13,P1_T28?axis?R?ПЭ</definedName>
    <definedName name="P6_T28?axis?R?ПЭ">'[2]28'!$D$256:$I$258,'[2]28'!$D$262:$I$264,'[2]28'!$D$271:$I$273,'[2]28'!$D$276:$I$278,'[2]28'!$D$282:$I$284,'[2]28'!$D$288:$I$291,'[2]28'!$D$11:$I$13,P1_T28?axis?R?ПЭ</definedName>
    <definedName name="P6_T28?axis?R?ПЭ?" localSheetId="0">'[2]28'!$B$256:$B$258,'[2]28'!$B$262:$B$264,'[2]28'!$B$271:$B$273,'[2]28'!$B$276:$B$278,'[2]28'!$B$282:$B$284,'[2]28'!$B$288:$B$291,'[2]28'!$B$11:$B$13,P1_T28?axis?R?ПЭ?</definedName>
    <definedName name="P6_T28?axis?R?ПЭ?" localSheetId="1">'[2]28'!$B$256:$B$258,'[2]28'!$B$262:$B$264,'[2]28'!$B$271:$B$273,'[2]28'!$B$276:$B$278,'[2]28'!$B$282:$B$284,'[2]28'!$B$288:$B$291,'[2]28'!$B$11:$B$13,P1_T28?axis?R?ПЭ?</definedName>
    <definedName name="P6_T28?axis?R?ПЭ?">'[2]28'!$B$256:$B$258,'[2]28'!$B$262:$B$264,'[2]28'!$B$271:$B$273,'[2]28'!$B$276:$B$278,'[2]28'!$B$282:$B$284,'[2]28'!$B$288:$B$291,'[2]28'!$B$11:$B$13,P1_T28?axis?R?ПЭ?</definedName>
    <definedName name="P6_T28_Protection">'[2]28'!$B$28:$B$30,'[2]28'!$B$37:$B$39,'[2]28'!$B$42:$B$44,'[2]28'!$B$48:$B$50,'[2]28'!$B$54:$B$56,'[2]28'!$B$63:$B$65,'[2]28'!$G$210:$H$212,'[2]28'!$D$11:$E$13</definedName>
    <definedName name="P7_SCOPE_PER_PRT" hidden="1">[4]перекрестка!$N$72:$N$76,[4]перекрестка!$F$78:$H$82,[4]перекрестка!$J$78:$K$82,[4]перекрестка!$N$78:$N$82,[4]перекрестка!$F$84:$H$88</definedName>
    <definedName name="P7_T1_Protect" hidden="1">[6]перекрестка!$N$108:$N$112,[6]перекрестка!$N$114:$N$118,[6]перекрестка!$N$120:$N$124,[6]перекрестка!$N$127:$N$138,[6]перекрестка!$N$140:$N$144</definedName>
    <definedName name="P7_T28_Protection">'[2]28'!$G$11:$H$13,'[2]28'!$D$16:$E$18,'[2]28'!$G$16:$H$18,'[2]28'!$D$22:$E$24,'[2]28'!$G$22:$H$24,'[2]28'!$D$28:$E$30,'[2]28'!$G$28:$H$30,'[2]28'!$D$37:$E$39</definedName>
    <definedName name="P8_SCOPE_PER_PRT" localSheetId="0" hidden="1">[4]перекрестка!$J$84:$K$88,[4]перекрестка!$N$84:$N$88,[4]перекрестка!$F$14:$G$25,P1_SCOPE_PER_PRT,P2_SCOPE_PER_PRT,P3_SCOPE_PER_PRT,P4_SCOPE_PER_PRT</definedName>
    <definedName name="P8_SCOPE_PER_PRT" localSheetId="1" hidden="1">[4]перекрестка!$J$84:$K$88,[4]перекрестка!$N$84:$N$88,[4]перекрестка!$F$14:$G$25,P1_SCOPE_PER_PRT,P2_SCOPE_PER_PRT,P3_SCOPE_PER_PRT,P4_SCOPE_PER_PRT</definedName>
    <definedName name="P8_SCOPE_PER_PRT" hidden="1">[4]перекрестка!$J$84:$K$88,[4]перекрестка!$N$84:$N$88,[4]перекрестка!$F$14:$G$25,P1_SCOPE_PER_PRT,P2_SCOPE_PER_PRT,P3_SCOPE_PER_PRT,P4_SCOPE_PER_PRT</definedName>
    <definedName name="P8_T1_Protect" hidden="1">[6]перекрестка!$N$146:$N$150,[6]перекрестка!$N$152:$N$156,[6]перекрестка!$N$158:$N$162,[6]перекрестка!$F$11:$G$11,[6]перекрестка!$F$12:$H$16</definedName>
    <definedName name="P8_T28_Protection">'[2]28'!$G$37:$H$39,'[2]28'!$D$42:$E$44,'[2]28'!$G$42:$H$44,'[2]28'!$D$48:$E$50,'[2]28'!$G$48:$H$50,'[2]28'!$D$54:$E$56,'[2]28'!$G$54:$H$56,'[2]28'!$D$89:$E$91</definedName>
    <definedName name="P9_T1_Protect" hidden="1">[6]перекрестка!$F$17:$G$17,[6]перекрестка!$F$18:$H$22,[6]перекрестка!$F$24:$H$28,[6]перекрестка!$F$30:$H$34,[6]перекрестка!$F$36:$H$40</definedName>
    <definedName name="P9_T28_Protection">'[2]28'!$G$89:$H$91,'[2]28'!$G$94:$H$96,'[2]28'!$D$94:$E$96,'[2]28'!$D$100:$E$102,'[2]28'!$G$100:$H$102,'[2]28'!$D$106:$E$108,'[2]28'!$G$106:$H$108,'[2]28'!$D$167:$E$169</definedName>
    <definedName name="PapExpas" localSheetId="0">#REF!</definedName>
    <definedName name="PapExpas" localSheetId="1">#REF!</definedName>
    <definedName name="PapExpas">#REF!</definedName>
    <definedName name="Pay_Num" localSheetId="0">#REF!</definedName>
    <definedName name="Pay_Num">#REF!</definedName>
    <definedName name="Payment_Date" localSheetId="0">DATE(YEAR('Приложение 1 2021'!Loan_Start),MONTH('Приложение 1 2021'!Loan_Start)+Payment_Number,DAY('Приложение 1 2021'!Loan_Start))</definedName>
    <definedName name="Payment_Date" localSheetId="1">DATE(YEAR(Loan_Start),MONTH(Loan_Start)+Payment_Number,DAY(Loan_Start))</definedName>
    <definedName name="Payment_Date">DATE(YEAR(Loan_Start),MONTH(Loan_Start)+Payment_Number,DAY(Loan_Start))</definedName>
    <definedName name="Pbud655" localSheetId="0">#REF!</definedName>
    <definedName name="Pbud655" localSheetId="1">#REF!</definedName>
    <definedName name="Pbud655">#REF!</definedName>
    <definedName name="Pcharg96" localSheetId="0">#REF!</definedName>
    <definedName name="Pcharg96">#REF!</definedName>
    <definedName name="pd" localSheetId="0">#REF!</definedName>
    <definedName name="pd">#REF!</definedName>
    <definedName name="PeffecBud">#REF!</definedName>
    <definedName name="PeffectifA">#REF!</definedName>
    <definedName name="PFAMO612642">#REF!</definedName>
    <definedName name="Phsup">#REF!</definedName>
    <definedName name="Phypoaugmentation">#REF!</definedName>
    <definedName name="Pmainoeuvre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p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c">#REF!</definedName>
    <definedName name="Print_Area_Reset" localSheetId="0">OFFSET(Full_Print,0,0,'Приложение 1 2021'!Last_Row)</definedName>
    <definedName name="Print_Area_Reset" localSheetId="1">OFFSET(Full_Print,0,0,'Приложение 1 2022'!Last_Row)</definedName>
    <definedName name="Print_Area_Reset">OFFSET(Full_Print,0,0,Last_Row)</definedName>
    <definedName name="priNumber" localSheetId="0">#REF!</definedName>
    <definedName name="priNumber" localSheetId="1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md_Запрос_с_16_по_19">#REF!</definedName>
    <definedName name="qaz" localSheetId="0">'Приложение 1 2021'!qaz</definedName>
    <definedName name="qaz" localSheetId="1">'Приложение 1 2022'!qaz</definedName>
    <definedName name="qaz">[0]!qaz</definedName>
    <definedName name="qq" localSheetId="0">[0]!USD/1.701</definedName>
    <definedName name="qq" localSheetId="1">[0]!USD/1.701</definedName>
    <definedName name="qq">[0]!USD/1.701</definedName>
    <definedName name="QQQ" localSheetId="0">#REF!</definedName>
    <definedName name="QQQ" localSheetId="1">#REF!</definedName>
    <definedName name="QQQ">#REF!</definedName>
    <definedName name="QryRowStr_End_1.5">#N/A</definedName>
    <definedName name="QryRowStrCount">2</definedName>
    <definedName name="RABOTA" localSheetId="0">#REF!</definedName>
    <definedName name="RABOTA" localSheetId="1">#REF!</definedName>
    <definedName name="RABOTA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eceipts_and_Disbursements">#REF!</definedName>
    <definedName name="Resnatur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ies_Paid_1">#REF!</definedName>
    <definedName name="sansnom" localSheetId="0">[0]!NotesHyp</definedName>
    <definedName name="sansnom" localSheetId="1">[0]!NotesHyp</definedName>
    <definedName name="sansnom">[0]!NotesHyp</definedName>
    <definedName name="Sched_Pay" localSheetId="0">#REF!</definedName>
    <definedName name="Sched_Pay" localSheetId="1">#REF!</definedName>
    <definedName name="Sched_Pay">#REF!</definedName>
    <definedName name="Scheduled_Interest_Rate" localSheetId="0">#REF!</definedName>
    <definedName name="Scheduled_Interest_Rate">#REF!</definedName>
    <definedName name="SCOPE_16_PRT" localSheetId="0">P1_SCOPE_16_PRT,P2_SCOPE_16_PRT</definedName>
    <definedName name="SCOPE_16_PRT" localSheetId="1">P1_SCOPE_16_PRT,P2_SCOPE_16_PRT</definedName>
    <definedName name="SCOPE_16_PRT">P1_SCOPE_16_PRT,P2_SCOPE_16_PRT</definedName>
    <definedName name="SCOPE_17.1_PRT">'[4]17.1'!$D$14:$F$17,'[4]17.1'!$D$19:$F$22,'[4]17.1'!$I$9:$I$12,'[4]17.1'!$I$14:$I$17,'[4]17.1'!$I$19:$I$22,'[4]17.1'!$D$9:$F$12</definedName>
    <definedName name="SCOPE_17_PRT" localSheetId="0">'[5]17 СМУП'!$J$39:$M$41,'[5]17 СМУП'!$E$43:$H$51,'[5]17 СМУП'!$J$43:$M$51,'[5]17 СМУП'!$E$54:$H$56,'[5]17 СМУП'!$E$58:$H$66,'[5]17 СМУП'!$E$69:$M$81,'[5]17 СМУП'!$E$9:$H$11,P1_SCOPE_17_PRT</definedName>
    <definedName name="SCOPE_17_PRT" localSheetId="1">'[5]17 СМУП'!$J$39:$M$41,'[5]17 СМУП'!$E$43:$H$51,'[5]17 СМУП'!$J$43:$M$51,'[5]17 СМУП'!$E$54:$H$56,'[5]17 СМУП'!$E$58:$H$66,'[5]17 СМУП'!$E$69:$M$81,'[5]17 СМУП'!$E$9:$H$11,P1_SCOPE_17_PRT</definedName>
    <definedName name="SCOPE_17_PRT">'[5]17 СМУП'!$J$39:$M$41,'[5]17 СМУП'!$E$43:$H$51,'[5]17 СМУП'!$J$43:$M$51,'[5]17 СМУП'!$E$54:$H$56,'[5]17 СМУП'!$E$58:$H$66,'[5]17 СМУП'!$E$69:$M$81,'[5]17 СМУП'!$E$9:$H$11,P1_SCOPE_17_PRT</definedName>
    <definedName name="SCOPE_24_LD">'[4]24'!$E$8:$J$47,'[4]24'!$E$49:$J$66</definedName>
    <definedName name="SCOPE_24_PRT">'[4]24'!$E$41:$I$41,'[4]24'!$E$34:$I$34,'[4]24'!$E$36:$I$36,'[4]24'!$E$43:$I$43</definedName>
    <definedName name="SCOPE_25_PRT">'[4]25'!$E$20:$I$20,'[4]25'!$E$34:$I$34,'[4]25'!$E$41:$I$41,'[4]25'!$E$8:$I$10</definedName>
    <definedName name="SCOPE_4_PRT" localSheetId="0">'[4]4'!$Z$27:$AC$31,'[4]4'!$F$14:$I$20,P1_SCOPE_4_PRT,P2_SCOPE_4_PRT</definedName>
    <definedName name="SCOPE_4_PRT" localSheetId="1">'[4]4'!$Z$27:$AC$31,'[4]4'!$F$14:$I$20,P1_SCOPE_4_PRT,P2_SCOPE_4_PRT</definedName>
    <definedName name="SCOPE_4_PRT">'[4]4'!$Z$27:$AC$31,'[4]4'!$F$14:$I$20,P1_SCOPE_4_PRT,P2_SCOPE_4_PRT</definedName>
    <definedName name="SCOPE_5_PRT" localSheetId="0">'[4]5'!$Z$27:$AC$31,'[4]5'!$F$14:$I$21,P1_SCOPE_5_PRT,P2_SCOPE_5_PRT</definedName>
    <definedName name="SCOPE_5_PRT" localSheetId="1">'[4]5'!$Z$27:$AC$31,'[4]5'!$F$14:$I$21,P1_SCOPE_5_PRT,P2_SCOPE_5_PRT</definedName>
    <definedName name="SCOPE_5_PRT">'[4]5'!$Z$27:$AC$31,'[4]5'!$F$14:$I$21,P1_SCOPE_5_PRT,P2_SCOPE_5_PRT</definedName>
    <definedName name="SCOPE_F1_PRT" localSheetId="0">'[4]Ф-1 (для АО-энерго)'!$D$86:$E$95,P1_SCOPE_F1_PRT,P2_SCOPE_F1_PRT,P3_SCOPE_F1_PRT,P4_SCOPE_F1_PRT</definedName>
    <definedName name="SCOPE_F1_PRT" localSheetId="1">'[4]Ф-1 (для АО-энерго)'!$D$86:$E$95,P1_SCOPE_F1_PRT,P2_SCOPE_F1_PRT,P3_SCOPE_F1_PRT,P4_SCOPE_F1_PRT</definedName>
    <definedName name="SCOPE_F1_PRT">'[4]Ф-1 (для АО-энерго)'!$D$86:$E$95,P1_SCOPE_F1_PRT,P2_SCOPE_F1_PRT,P3_SCOPE_F1_PRT,P4_SCOPE_F1_PRT</definedName>
    <definedName name="SCOPE_F2_PRT" localSheetId="0">'[4]Ф-2 (для АО-энерго)'!$C$5:$D$5,'[4]Ф-2 (для АО-энерго)'!$C$52:$C$57,'[4]Ф-2 (для АО-энерго)'!$D$57:$G$57,P1_SCOPE_F2_PRT,P2_SCOPE_F2_PRT</definedName>
    <definedName name="SCOPE_F2_PRT" localSheetId="1">'[4]Ф-2 (для АО-энерго)'!$C$5:$D$5,'[4]Ф-2 (для АО-энерго)'!$C$52:$C$57,'[4]Ф-2 (для АО-энерго)'!$D$57:$G$57,P1_SCOPE_F2_PRT,P2_SCOPE_F2_PRT</definedName>
    <definedName name="SCOPE_F2_PRT">'[4]Ф-2 (для АО-энерго)'!$C$5:$D$5,'[4]Ф-2 (для АО-энерго)'!$C$52:$C$57,'[4]Ф-2 (для АО-энерго)'!$D$57:$G$57,P1_SCOPE_F2_PRT,P2_SCOPE_F2_PRT</definedName>
    <definedName name="SCOPE_PER_PRT" localSheetId="0">P5_SCOPE_PER_PRT,P6_SCOPE_PER_PRT,P7_SCOPE_PER_PRT,'Приложение 1 2021'!P8_SCOPE_PER_PRT</definedName>
    <definedName name="SCOPE_PER_PRT" localSheetId="1">P5_SCOPE_PER_PRT,P6_SCOPE_PER_PRT,P7_SCOPE_PER_PRT,'Приложение 1 2022'!P8_SCOPE_PER_PRT</definedName>
    <definedName name="SCOPE_PER_PRT">P5_SCOPE_PER_PRT,P6_SCOPE_PER_PRT,P7_SCOPE_PER_PRT,P8_SCOPE_PER_PRT</definedName>
    <definedName name="SCOPE_SPR_PRT">[4]Справочники!$D$21:$J$22,[4]Справочники!$E$13:$I$14,[4]Справочники!$F$27:$H$28</definedName>
    <definedName name="SCOPE_SV_LD1" localSheetId="0">[4]свод!$E$104:$M$104,[4]свод!$E$106:$M$117,[4]свод!$E$120:$M$121,[4]свод!$E$123:$M$127,[4]свод!$E$10:$M$68,P1_SCOPE_SV_LD1</definedName>
    <definedName name="SCOPE_SV_LD1" localSheetId="1">[4]свод!$E$104:$M$104,[4]свод!$E$106:$M$117,[4]свод!$E$120:$M$121,[4]свод!$E$123:$M$127,[4]свод!$E$10:$M$68,P1_SCOPE_SV_LD1</definedName>
    <definedName name="SCOPE_SV_LD1">[4]свод!$E$104:$M$104,[4]свод!$E$106:$M$117,[4]свод!$E$120:$M$121,[4]свод!$E$123:$M$127,[4]свод!$E$10:$M$68,P1_SCOPE_SV_LD1</definedName>
    <definedName name="SCOPE_SV_PRT" localSheetId="0">P1_SCOPE_SV_PRT,P2_SCOPE_SV_PRT,P3_SCOPE_SV_PRT</definedName>
    <definedName name="SCOPE_SV_PRT" localSheetId="1">P1_SCOPE_SV_PRT,P2_SCOPE_SV_PRT,P3_SCOPE_SV_PRT</definedName>
    <definedName name="SCOPE_SV_PRT">P1_SCOPE_SV_PRT,P2_SCOPE_SV_PRT,P3_SCOPE_SV_PRT</definedName>
    <definedName name="SH1_1">#N/A</definedName>
    <definedName name="SH3_1">#N/A</definedName>
    <definedName name="SH5_1">#N/A</definedName>
    <definedName name="Sheet2?prefix?">"H"</definedName>
    <definedName name="shit" localSheetId="0">'Приложение 1 2021'!shit</definedName>
    <definedName name="shit" localSheetId="1">'Приложение 1 2022'!shit</definedName>
    <definedName name="shit">[0]!shit</definedName>
    <definedName name="sio" localSheetId="0">#REF!</definedName>
    <definedName name="sio" localSheetId="1">#REF!</definedName>
    <definedName name="sio">#REF!</definedName>
    <definedName name="Soude" localSheetId="0">#REF!</definedName>
    <definedName name="Soude">#REF!</definedName>
    <definedName name="Staffing_Plan_1" localSheetId="0">#REF!</definedName>
    <definedName name="Staffing_Plan_1">#REF!</definedName>
    <definedName name="Statement_of_Cash_Flows">#REF!</definedName>
    <definedName name="SUM_C">#N/A</definedName>
    <definedName name="SUM_C_ASSETS_1">#N/A</definedName>
    <definedName name="SUM_C_EXPENSES_1">#N/A</definedName>
    <definedName name="SUM_C_LIABILITIES_1">#N/A</definedName>
    <definedName name="SUM_D_1">#N/A</definedName>
    <definedName name="SUM_D_CAPITAL_1">#N/A</definedName>
    <definedName name="SUM_D_INCOME_1">#N/A</definedName>
    <definedName name="SUM_D_SUSPENSE_1">#N/A</definedName>
    <definedName name="SUM_E_1">#N/A</definedName>
    <definedName name="SUM_E_CAPITAL_1">#N/A</definedName>
    <definedName name="SUM_E_INCOME_1">#N/A</definedName>
    <definedName name="SUM_E_SUSPENSE_1">#N/A</definedName>
    <definedName name="SUM_F_1">#N/A</definedName>
    <definedName name="SUM_F_CAPITAL_1">#N/A</definedName>
    <definedName name="SUM_F_INCOME_1">#N/A</definedName>
    <definedName name="SUM_F_SUSPENSE_1">#N/A</definedName>
    <definedName name="SUM_G_1">#N/A</definedName>
    <definedName name="SUM_G_CAPITAL_1">#N/A</definedName>
    <definedName name="SUM_G_INCOME_1">#N/A</definedName>
    <definedName name="SUM_G_SUSPENSE_1">#N/A</definedName>
    <definedName name="SUM_H___1703__1">#N/A</definedName>
    <definedName name="SUM_H__1">#N/A</definedName>
    <definedName name="SUM_H_ASSETS_1">#N/A</definedName>
    <definedName name="SUM_H_CRN__2035___3__1">#N/A</definedName>
    <definedName name="SUM_H_CRN__2072___3__1">#N/A</definedName>
    <definedName name="SUM_H_CRN__2073___3__1">#N/A</definedName>
    <definedName name="SUM_H_CRN__2074___3__1">#N/A</definedName>
    <definedName name="SUM_H_CRN__2075___3__1">#N/A</definedName>
    <definedName name="SUM_H_CRN__2202___3__1">#N/A</definedName>
    <definedName name="SUM_H_CRN__2212___3__1">#N/A</definedName>
    <definedName name="SUM_H_CRN__2213___3__1">#N/A</definedName>
    <definedName name="SUM_H_CRN__2214___3__1">#N/A</definedName>
    <definedName name="SUM_H_CRN__2215___3__1">#N/A</definedName>
    <definedName name="SUM_H_CRN__2318___3__1">#N/A</definedName>
    <definedName name="SUM_H_CRN__2321___3__1">#N/A</definedName>
    <definedName name="SUM_H_CRN__2323___3__1">#N/A</definedName>
    <definedName name="SUM_H_CRN__2356___3__1">#N/A</definedName>
    <definedName name="SUM_H_CRN__2370___3__1">#N/A</definedName>
    <definedName name="SUM_H_CRN__4377___3__1">#N/A</definedName>
    <definedName name="SUM_H_CRN__4378___3__1">#N/A</definedName>
    <definedName name="SUM_H_CRN__5521___3__1">#N/A</definedName>
    <definedName name="SUM_H_CRN__5522___3__1">#N/A</definedName>
    <definedName name="SUM_H_CRN__5523___3__1">#N/A</definedName>
    <definedName name="SUM_H_CRN__5524___3__1">#N/A</definedName>
    <definedName name="SUM_H_CRN__6020___3__1">#N/A</definedName>
    <definedName name="SUM_H_CRN__6055___3__1">#N/A</definedName>
    <definedName name="SUM_H_CRN__6063___3__1">#N/A</definedName>
    <definedName name="SUM_H_CRN__6478___3__1">#N/A</definedName>
    <definedName name="SUM_H_CRN__6505___3__1">#N/A</definedName>
    <definedName name="SUM_H_CRN__6507___3__1">#N/A</definedName>
    <definedName name="SUM_H_CRN__6543___3__1">#N/A</definedName>
    <definedName name="SUM_H_CRN_1">#N/A</definedName>
    <definedName name="SUM_H_INCOME_1">#N/A</definedName>
    <definedName name="SUM_H_SUSPENSE_1">#N/A</definedName>
    <definedName name="SUM_I_1">#N/A</definedName>
    <definedName name="SUM_I_CAPITAL_1">#N/A</definedName>
    <definedName name="SUM_I_CNC_STOCK_1">#N/A</definedName>
    <definedName name="SUM_I_CNI1__STOCK_1">#N/A</definedName>
    <definedName name="SUM_I_CNI2__STOCK_1">#N/A</definedName>
    <definedName name="SUM_I_CNIIV_STOCK_1">#N/A</definedName>
    <definedName name="SUM_I_INCOME_1">#N/A</definedName>
    <definedName name="SUM_I_SUSPENSE_1">#N/A</definedName>
    <definedName name="SUM_J_1">#N/A</definedName>
    <definedName name="SUM_J_CAPITAL_1">#N/A</definedName>
    <definedName name="SUM_J_INCOME_1">#N/A</definedName>
    <definedName name="SUM_J_SUSPENSE_1">#N/A</definedName>
    <definedName name="SUM_K_ASSETS_1">#N/A</definedName>
    <definedName name="SUM_K_EXPENSES_1">#N/A</definedName>
    <definedName name="SUM_K_LIABILITIES_1">#N/A</definedName>
    <definedName name="SUM_L_1">#N/A</definedName>
    <definedName name="SUM_L_CAPITAL_1">#N/A</definedName>
    <definedName name="SUM_L_INCOME_1">#N/A</definedName>
    <definedName name="SUM_L_SUSPENSE_1">#N/A</definedName>
    <definedName name="SUM_M_ASSETS_1">#N/A</definedName>
    <definedName name="SUM_M_EXPENSES_1">#N/A</definedName>
    <definedName name="SUM_M_LIABILITIES_1">#N/A</definedName>
    <definedName name="SUM_N_1">#N/A</definedName>
    <definedName name="SUM_N_CAPITAL_1">#N/A</definedName>
    <definedName name="SUM_N_CNC_STOCK_1">#N/A</definedName>
    <definedName name="SUM_N_CNI1__STOCK_1">#N/A</definedName>
    <definedName name="SUM_N_CNI2__STOCK_1">#N/A</definedName>
    <definedName name="SUM_N_CNIIV_STOCK_1">#N/A</definedName>
    <definedName name="SUM_N_INCOME_1">#N/A</definedName>
    <definedName name="SUM_N_SUSPENSE_1">#N/A</definedName>
    <definedName name="SUM_O_CNC_1">#N/A</definedName>
    <definedName name="SUM_O_CNI1__1">#N/A</definedName>
    <definedName name="SUM_O_CNI2__1">#N/A</definedName>
    <definedName name="SUM_O_CNIIV_1">#N/A</definedName>
    <definedName name="SUM_P_1">#N/A</definedName>
    <definedName name="SUM_P_CNC_STOCK_1">#N/A</definedName>
    <definedName name="SUM_P_CNI1__STOCK_1">#N/A</definedName>
    <definedName name="SUM_P_CNI2__STOCK_1">#N/A</definedName>
    <definedName name="SUM_P_CNIIV_STOCK_1">#N/A</definedName>
    <definedName name="SUM_R_CNC_1">#N/A</definedName>
    <definedName name="SUM_R_CNI1__1">#N/A</definedName>
    <definedName name="SUM_R_CNI2__1">#N/A</definedName>
    <definedName name="SUM_R_CNIIV_1">#N/A</definedName>
    <definedName name="SUM_S_1">#N/A</definedName>
    <definedName name="SUM_S_CNC_STOCK_1">#N/A</definedName>
    <definedName name="SUM_S_CNI1__STOCK_1">#N/A</definedName>
    <definedName name="SUM_S_CNI2__STOCK_1">#N/A</definedName>
    <definedName name="SUM_S_CNIIV_STOCK_1">#N/A</definedName>
    <definedName name="SUM_T_CNC_1">#N/A</definedName>
    <definedName name="SUM_T_CNI1__1">#N/A</definedName>
    <definedName name="SUM_T_CNI2__1">#N/A</definedName>
    <definedName name="SUM_T_CNIIV_1">#N/A</definedName>
    <definedName name="t_year" localSheetId="0">#REF!</definedName>
    <definedName name="t_year" localSheetId="1">#REF!</definedName>
    <definedName name="t_year">#REF!</definedName>
    <definedName name="T1?Columns">[1]перекрестка!$A$7:$O$7</definedName>
    <definedName name="T1?Scope">[1]перекрестка!$F$8:$O$163</definedName>
    <definedName name="T1_Protect" localSheetId="0">P15_T1_Protect,P16_T1_Protect,P17_T1_Protect,'Приложение 1 2021'!P18_T1_Protect,'Приложение 1 2021'!P19_T1_Protect</definedName>
    <definedName name="T1_Protect" localSheetId="1">P15_T1_Protect,P16_T1_Protect,P17_T1_Protect,'Приложение 1 2022'!P18_T1_Protect,'Приложение 1 2022'!P19_T1_Protect</definedName>
    <definedName name="T1_Protect">P15_T1_Protect,P16_T1_Protect,P17_T1_Protect,P18_T1_Protect,P19_T1_Protect</definedName>
    <definedName name="T11?Data">#N/A</definedName>
    <definedName name="T15?Columns">'[1]15'!$E$8:$I$8</definedName>
    <definedName name="T15?ItemComments">'[1]15'!$D$9:$D$75</definedName>
    <definedName name="T15?Items">'[1]15'!$C$9:$C$75</definedName>
    <definedName name="T15?Scope">'[1]15'!$E$9:$I$75</definedName>
    <definedName name="T15?ВРАС">'[1]15'!$B$36:$B$60</definedName>
    <definedName name="T15_Protect">'[6]15'!$E$25:$I$29,'[6]15'!$E$31:$I$34,'[6]15'!$E$36:$I$60,'[6]15'!$E$64:$I$65,'[6]15'!$E$9:$I$17,'[6]15'!$B$36:$B$60,'[6]15'!$E$19:$I$21</definedName>
    <definedName name="T16?Columns">'[1]16'!$G$6:$K$6</definedName>
    <definedName name="T16?ItemComments">'[1]16'!$F$7:$F$47</definedName>
    <definedName name="T16?Items">'[1]16'!$D$7:$D$47</definedName>
    <definedName name="T16?Scope">'[1]16'!$G$7:$K$47</definedName>
    <definedName name="T16?Units">'[1]16'!$E$7:$E$47</definedName>
    <definedName name="T16_Protect" localSheetId="0">'[6]16'!$G$44:$K$44,'[6]16'!$G$7:$K$8,P1_T16_Protect</definedName>
    <definedName name="T16_Protect" localSheetId="1">'[6]16'!$G$44:$K$44,'[6]16'!$G$7:$K$8,P1_T16_Protect</definedName>
    <definedName name="T16_Protect">'[6]16'!$G$44:$K$44,'[6]16'!$G$7:$K$8,P1_T16_Protect</definedName>
    <definedName name="T17.1?Equipment">'[1]17.1'!$B$7:$B$27</definedName>
    <definedName name="T17.1?ItemComments">'[1]17.1'!$D$4:$I$4</definedName>
    <definedName name="T17.1?Items">'[1]17.1'!$D$5:$I$5</definedName>
    <definedName name="T17.1?Scope">'[1]17.1'!$D$7:$I$27</definedName>
    <definedName name="T17.1_Protect">'[6]17.1'!$D$14:$F$17,'[6]17.1'!$D$19:$F$22,'[6]17.1'!$I$9:$I$12,'[6]17.1'!$I$14:$I$17,'[6]17.1'!$I$19:$I$22,'[6]17.1'!$D$9:$F$12</definedName>
    <definedName name="T17?Columns">'[1]17'!$D$6:$H$6</definedName>
    <definedName name="T17?ItemComments">'[1]17'!$B$7:$B$12</definedName>
    <definedName name="T17?Items">'[1]17'!$C$7:$C$12</definedName>
    <definedName name="T17?L7">'[2]29'!$L$60,'[2]29'!$O$60,'[2]29'!$F$60,'[2]29'!$I$60</definedName>
    <definedName name="T17?Scope">'[1]17'!$D$7:$H$12</definedName>
    <definedName name="T17?unit?ГКАЛЧ">'[2]29'!$M$26:$M$33,'[2]29'!$P$26:$P$33,'[2]29'!$G$52:$G$59,'[2]29'!$J$52:$J$59,'[2]29'!$M$52:$M$59,'[2]29'!$P$52:$P$59,'[2]29'!$G$26:$G$33,'[2]29'!$J$26:$J$33</definedName>
    <definedName name="T17?unit?РУБ.ГКАЛ" localSheetId="0">'[2]29'!$O$18:$O$25,P1_T17?unit?РУБ.ГКАЛ,P2_T17?unit?РУБ.ГКАЛ</definedName>
    <definedName name="T17?unit?РУБ.ГКАЛ" localSheetId="1">'[2]29'!$O$18:$O$25,P1_T17?unit?РУБ.ГКАЛ,P2_T17?unit?РУБ.ГКАЛ</definedName>
    <definedName name="T17?unit?РУБ.ГКАЛ">'[2]29'!$O$18:$O$25,P1_T17?unit?РУБ.ГКАЛ,P2_T17?unit?РУБ.ГКАЛ</definedName>
    <definedName name="T17?unit?ТГКАЛ" localSheetId="0">'[2]29'!$P$18:$P$25,P1_T17?unit?ТГКАЛ,P2_T17?unit?ТГКАЛ</definedName>
    <definedName name="T17?unit?ТГКАЛ" localSheetId="1">'[2]29'!$P$18:$P$25,P1_T17?unit?ТГКАЛ,P2_T17?unit?ТГКАЛ</definedName>
    <definedName name="T17?unit?ТГКАЛ">'[2]29'!$P$18:$P$25,P1_T17?unit?ТГКАЛ,P2_T17?unit?ТГКАЛ</definedName>
    <definedName name="T17?unit?ТРУБ.ГКАЛЧ.МЕС">'[2]29'!$L$26:$L$33,'[2]29'!$O$26:$O$33,'[2]29'!$F$52:$F$59,'[2]29'!$I$52:$I$59,'[2]29'!$L$52:$L$59,'[2]29'!$O$52:$O$59,'[2]29'!$F$26:$F$33,'[2]29'!$I$26:$I$33</definedName>
    <definedName name="T17_Protect" localSheetId="0">'[6]21.3'!$E$54:$I$57,'[6]21.3'!$E$10:$I$10,P1_T17_Protect</definedName>
    <definedName name="T17_Protect" localSheetId="1">'[6]21.3'!$E$54:$I$57,'[6]21.3'!$E$10:$I$10,P1_T17_Protect</definedName>
    <definedName name="T17_Protect">'[6]21.3'!$E$54:$I$57,'[6]21.3'!$E$10:$I$10,P1_T17_Protect</definedName>
    <definedName name="T17_Protection" localSheetId="0">P2_T17_Protection,P3_T17_Protection,P4_T17_Protection,P5_T17_Protection,'Приложение 1 2021'!P6_T17_Protection</definedName>
    <definedName name="T17_Protection" localSheetId="1">P2_T17_Protection,P3_T17_Protection,P4_T17_Protection,P5_T17_Protection,'Приложение 1 2022'!P6_T17_Protection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 localSheetId="1">P1_T18.1?Data,P2_T18.1?Data</definedName>
    <definedName name="T18.1?Data">P1_T18.1?Data,P2_T18.1?Data</definedName>
    <definedName name="T18.2?Columns">'[1]18.2'!$F$5:$J$5</definedName>
    <definedName name="T18.2?item_ext?СБЫТ" localSheetId="0">'[6]18.2'!#REF!,'[6]18.2'!#REF!</definedName>
    <definedName name="T18.2?item_ext?СБЫТ" localSheetId="1">'[6]18.2'!#REF!,'[6]18.2'!#REF!</definedName>
    <definedName name="T18.2?item_ext?СБЫТ">'[6]18.2'!#REF!,'[6]18.2'!#REF!</definedName>
    <definedName name="T18.2?ItemComments">'[1]18.2'!$E$6:$E$64</definedName>
    <definedName name="T18.2?Items">'[1]18.2'!$C$6:$C$64</definedName>
    <definedName name="T18.2?Scope">'[1]18.2'!$F$6:$J$64</definedName>
    <definedName name="T18.2?Units">'[1]18.2'!$D$6:$D$64</definedName>
    <definedName name="T18.2?ВРАС">'[6]18.2'!$B$41:$B$43,'[6]18.2'!$B$28:$B$37</definedName>
    <definedName name="T18.2_Protect" localSheetId="0">'[6]18.2'!$F$63:$J$64,'[6]18.2'!$F$67:$J$67,'[6]18.2'!$F$69:$J$72,'[6]18.2'!$F$6:$J$8,P1_T18.2_Protect</definedName>
    <definedName name="T18.2_Protect" localSheetId="1">'[6]18.2'!$F$63:$J$64,'[6]18.2'!$F$67:$J$67,'[6]18.2'!$F$69:$J$72,'[6]18.2'!$F$6:$J$8,P1_T18.2_Protect</definedName>
    <definedName name="T18.2_Protect">'[6]18.2'!$F$63:$J$64,'[6]18.2'!$F$67:$J$67,'[6]18.2'!$F$69:$J$72,'[6]18.2'!$F$6:$J$8,P1_T18.2_Protect</definedName>
    <definedName name="T19.1.1?Data" localSheetId="0">P1_T19.1.1?Data,P2_T19.1.1?Data</definedName>
    <definedName name="T19.1.1?Data" localSheetId="1">P1_T19.1.1?Data,P2_T19.1.1?Data</definedName>
    <definedName name="T19.1.1?Data">P1_T19.1.1?Data,P2_T19.1.1?Data</definedName>
    <definedName name="T19.1.2?Data" localSheetId="0">P1_T19.1.2?Data,P2_T19.1.2?Data</definedName>
    <definedName name="T19.1.2?Data" localSheetId="1">P1_T19.1.2?Data,P2_T19.1.2?Data</definedName>
    <definedName name="T19.1.2?Data">P1_T19.1.2?Data,P2_T19.1.2?Data</definedName>
    <definedName name="T19.2?Data" localSheetId="0">P1_T19.2?Data,P2_T19.2?Data</definedName>
    <definedName name="T19.2?Data" localSheetId="1">P1_T19.2?Data,P2_T19.2?Data</definedName>
    <definedName name="T19.2?Data">P1_T19.2?Data,P2_T19.2?Data</definedName>
    <definedName name="T19?Data">'[2]19'!$J$8:$M$16,'[2]19'!$C$8:$H$16</definedName>
    <definedName name="T19_Protection">'[2]19'!$E$13:$H$13,'[2]19'!$E$15:$H$15,'[2]19'!$J$8:$M$11,'[2]19'!$J$13:$M$13,'[2]19'!$J$15:$M$15,'[2]19'!$E$4:$H$4,'[2]19'!$J$4:$M$4,'[2]19'!$E$8:$H$11</definedName>
    <definedName name="T2.1?Data">#N/A</definedName>
    <definedName name="T2.3_Protect">'[6]2.3'!$F$30:$G$34,'[6]2.3'!$H$24:$K$28</definedName>
    <definedName name="T2?Columns">'[1]3'!$E$6:$X$6</definedName>
    <definedName name="T20.1?Columns">'[1]20.1'!$B$6:$K$6</definedName>
    <definedName name="T20.1?Investments">'[1]20.1'!$A$7:$A$22</definedName>
    <definedName name="T20.1?Scope">'[1]20.1'!$B$7:$K$22</definedName>
    <definedName name="T20.1_Protect">'[1]20.1'!$A$8:$K$20</definedName>
    <definedName name="T20?Columns">'[1]20'!$E$6:$I$6</definedName>
    <definedName name="T20?ItemComments">'[1]20'!$D$7:$D$26</definedName>
    <definedName name="T20?Items">'[1]20'!$C$7:$C$26</definedName>
    <definedName name="T20?Scope">'[1]20'!$E$7:$I$26</definedName>
    <definedName name="T20?unit?МКВТЧ">'[2]20'!$C$13:$M$13,'[2]20'!$C$15:$M$19,'[2]20'!$C$8:$M$11</definedName>
    <definedName name="T20_Protect">'[6]20'!$E$13:$I$20,'[6]20'!$E$9:$I$10</definedName>
    <definedName name="T20_Protection" localSheetId="0">'[2]20'!$E$8:$H$11,P1_T20_Protection</definedName>
    <definedName name="T20_Protection" localSheetId="1">'[2]20'!$E$8:$H$11,P1_T20_Protection</definedName>
    <definedName name="T20_Protection">'[2]20'!$E$8:$H$11,P1_T20_Protection</definedName>
    <definedName name="T21.2.1?Data" localSheetId="0">P1_T21.2.1?Data,P2_T21.2.1?Data</definedName>
    <definedName name="T21.2.1?Data" localSheetId="1">P1_T21.2.1?Data,P2_T21.2.1?Data</definedName>
    <definedName name="T21.2.1?Data">P1_T21.2.1?Data,P2_T21.2.1?Data</definedName>
    <definedName name="T21.2.2?Data" localSheetId="0">P1_T21.2.2?Data,P2_T21.2.2?Data</definedName>
    <definedName name="T21.2.2?Data" localSheetId="1">P1_T21.2.2?Data,P2_T21.2.2?Data</definedName>
    <definedName name="T21.2.2?Data">P1_T21.2.2?Data,P2_T21.2.2?Data</definedName>
    <definedName name="T21.3?Columns">'[1]21.3'!$E$9:$I$9</definedName>
    <definedName name="T21.3?item_ext?СБЫТ" localSheetId="0">'[6]21.3'!#REF!,'[6]21.3'!#REF!</definedName>
    <definedName name="T21.3?item_ext?СБЫТ" localSheetId="1">'[6]21.3'!#REF!,'[6]21.3'!#REF!</definedName>
    <definedName name="T21.3?item_ext?СБЫТ">'[6]21.3'!#REF!,'[6]21.3'!#REF!</definedName>
    <definedName name="T21.3?ItemComments">'[1]21.3'!$D$10:$D$57</definedName>
    <definedName name="T21.3?Items">'[1]21.3'!$C$10:$C$57</definedName>
    <definedName name="T21.3?Scope">'[1]21.3'!$E$10:$I$57</definedName>
    <definedName name="T21.3?ВРАС">'[6]21.3'!$B$28:$B$30,'[6]21.3'!$B$48:$B$50</definedName>
    <definedName name="T21.3_Protect">'[6]21.3'!$E$19:$I$22,'[6]21.3'!$E$24:$I$25,'[6]21.3'!$B$28:$I$30,'[6]21.3'!$E$32:$I$32,'[6]21.3'!$E$35:$I$45,'[6]21.3'!$B$48:$I$50,'[6]21.3'!$E$13:$I$17</definedName>
    <definedName name="T21.4?Data" localSheetId="0">P1_T21.4?Data,P2_T21.4?Data</definedName>
    <definedName name="T21.4?Data" localSheetId="1">P1_T21.4?Data,P2_T21.4?Data</definedName>
    <definedName name="T21.4?Data">P1_T21.4?Data,P2_T21.4?Data</definedName>
    <definedName name="T21?axis?R?ПЭ">'[2]21'!$D$14:$S$16,'[2]21'!$D$26:$S$28,'[2]21'!$D$20:$S$22</definedName>
    <definedName name="T21?axis?R?ПЭ?">'[2]21'!$B$14:$B$16,'[2]21'!$B$26:$B$28,'[2]21'!$B$20:$B$22</definedName>
    <definedName name="T21?Data">'[2]21'!$D$14:$S$16,'[2]21'!$D$18:$S$18,'[2]21'!$D$20:$S$22,'[2]21'!$D$24:$S$24,'[2]21'!$D$26:$S$28,'[2]21'!$D$31:$S$33,'[2]21'!$D$11:$S$12</definedName>
    <definedName name="T21?L1">'[2]21'!$D$11:$S$12,'[2]21'!$D$14:$S$16,'[2]21'!$D$18:$S$18,'[2]21'!$D$20:$S$22,'[2]21'!$D$26:$S$28,'[2]21'!$D$24:$S$24</definedName>
    <definedName name="T21_Protection" localSheetId="0">P2_T21_Protection,'Приложение 1 2021'!P3_T21_Protection</definedName>
    <definedName name="T21_Protection" localSheetId="1">P2_T21_Protection,'Приложение 1 2022'!P3_T21_Protection</definedName>
    <definedName name="T21_Protection">P2_T21_Protection,P3_T21_Protection</definedName>
    <definedName name="T22?item_ext?ВСЕГО">'[2]22'!$E$8:$F$31,'[2]22'!$I$8:$J$31</definedName>
    <definedName name="T22?item_ext?ЭС">'[2]22'!$K$8:$L$31,'[2]22'!$G$8:$H$31</definedName>
    <definedName name="T22?L1">'[2]22'!$G$8:$G$31,'[2]22'!$I$8:$I$31,'[2]22'!$K$8:$K$31,'[2]22'!$E$8:$E$31</definedName>
    <definedName name="T22?L2">'[2]22'!$H$8:$H$31,'[2]22'!$J$8:$J$31,'[2]22'!$L$8:$L$31,'[2]22'!$F$8:$F$31</definedName>
    <definedName name="T22?unit?ГКАЛ.Ч">'[2]22'!$G$8:$G$31,'[2]22'!$I$8:$I$31,'[2]22'!$K$8:$K$31,'[2]22'!$E$8:$E$31</definedName>
    <definedName name="T22?unit?ТГКАЛ">'[2]22'!$H$8:$H$31,'[2]22'!$J$8:$J$31,'[2]22'!$L$8:$L$31,'[2]22'!$F$8:$F$31</definedName>
    <definedName name="T22_Protection">'[2]22'!$E$19:$L$23,'[2]22'!$E$25:$L$25,'[2]22'!$E$27:$L$31,'[2]22'!$E$17:$L$17</definedName>
    <definedName name="T23?axis?R?ВТОП">'[2]23'!$E$8:$P$30,'[2]23'!$E$36:$P$58</definedName>
    <definedName name="T23?axis?R?ВТОП?">'[2]23'!$C$8:$C$30,'[2]23'!$C$36:$C$58</definedName>
    <definedName name="T23?axis?R?ПЭ">'[2]23'!$E$8:$P$30,'[2]23'!$E$36:$P$58</definedName>
    <definedName name="T23?axis?R?ПЭ?">'[2]23'!$B$8:$B$30,'[2]23'!$B$36:$B$58</definedName>
    <definedName name="T23?axis?R?СЦТ">'[2]23'!$E$32:$P$34,'[2]23'!$E$60:$P$62</definedName>
    <definedName name="T23?axis?R?СЦТ?">'[2]23'!$A$60:$A$62,'[2]23'!$A$32:$A$34</definedName>
    <definedName name="T23?Data">'[2]23'!$E$37:$P$63,'[2]23'!$E$9:$P$35</definedName>
    <definedName name="T23?item_ext?ВСЕГО">'[2]23'!$A$55:$P$58,'[2]23'!$A$27:$P$30</definedName>
    <definedName name="T23?item_ext?ИТОГО">'[2]23'!$A$59:$P$59,'[2]23'!$A$31:$P$31</definedName>
    <definedName name="T23?item_ext?СЦТ">'[2]23'!$A$60:$P$62,'[2]23'!$A$32:$P$34</definedName>
    <definedName name="T23_Protection" localSheetId="0">'[2]23'!$A$60:$A$62,'[2]23'!$F$60:$J$62,'[2]23'!$O$60:$P$62,'[2]23'!$A$9:$A$25,P1_T23_Protection</definedName>
    <definedName name="T23_Protection" localSheetId="1">'[2]23'!$A$60:$A$62,'[2]23'!$F$60:$J$62,'[2]23'!$O$60:$P$62,'[2]23'!$A$9:$A$25,P1_T23_Protection</definedName>
    <definedName name="T23_Protection">'[2]23'!$A$60:$A$62,'[2]23'!$F$60:$J$62,'[2]23'!$O$60:$P$62,'[2]23'!$A$9:$A$25,P1_T23_Protection</definedName>
    <definedName name="T24?Columns">'[1]24'!$G$5:$K$5</definedName>
    <definedName name="T24?ItemComments">'[1]24'!$F$6:$F$45</definedName>
    <definedName name="T24?Items">'[1]24'!$D$6:$D$45</definedName>
    <definedName name="T24?Scope">'[1]24'!$G$6:$K$45</definedName>
    <definedName name="T24?Units">'[1]24'!$E$6:$E$45</definedName>
    <definedName name="T24?НАП">'[1]24'!$B$6:$B$45</definedName>
    <definedName name="T24_Protection">'[2]24'!$E$24:$H$37,'[2]24'!$B$35:$B$37,'[2]24'!$E$41:$H$42,'[2]24'!$J$8:$M$21,'[2]24'!$J$24:$M$37,'[2]24'!$J$41:$M$42,'[2]24'!$E$8:$H$21</definedName>
    <definedName name="T25?Columns">'[1]25'!$G$5:$K$5</definedName>
    <definedName name="T25?ItemComments">'[1]25'!$F$6:$F$43</definedName>
    <definedName name="T25?Items">'[1]25'!$D$6:$D$43</definedName>
    <definedName name="T25?Scope">'[1]25'!$G$6:$K$43</definedName>
    <definedName name="T25?Units">'[1]25'!$E$6:$E$43</definedName>
    <definedName name="T25?НАП">'[1]25'!$B$10:$B$43</definedName>
    <definedName name="T25_Protect">'[1]25'!$G$6:$K$8</definedName>
    <definedName name="T25_protection" localSheetId="0">P1_T25_protection,P2_T25_protection</definedName>
    <definedName name="T25_protection" localSheetId="1">P1_T25_protection,P2_T25_protection</definedName>
    <definedName name="T25_protection">P1_T25_protection,P2_T25_protection</definedName>
    <definedName name="T26?axis?R?ВРАС">'[2]26'!$C$34:$N$36,'[2]26'!$C$22:$N$24</definedName>
    <definedName name="T26?axis?R?ВРАС?">'[2]26'!$B$34:$B$36,'[2]26'!$B$22:$B$24</definedName>
    <definedName name="T26?L1">'[2]26'!$F$8:$N$8,'[2]26'!$C$8:$D$8</definedName>
    <definedName name="T26?L1.1">'[2]26'!$F$10:$N$10,'[2]26'!$C$10:$D$10</definedName>
    <definedName name="T26?L2">'[2]26'!$F$11:$N$11,'[2]26'!$C$11:$D$11</definedName>
    <definedName name="T26?L2.1">'[2]26'!$F$13:$N$13,'[2]26'!$C$13:$D$13</definedName>
    <definedName name="T26?L3">'[2]26'!$F$14:$N$14,'[2]26'!$C$14:$D$14</definedName>
    <definedName name="T26?L4">'[2]26'!$F$15:$N$15,'[2]26'!$C$15:$D$15</definedName>
    <definedName name="T26?L5">'[2]26'!$F$16:$N$16,'[2]26'!$C$16:$D$16</definedName>
    <definedName name="T26?L5.1">'[2]26'!$F$18:$N$18,'[2]26'!$C$18:$D$18</definedName>
    <definedName name="T26?L5.2">'[2]26'!$F$19:$N$19,'[2]26'!$C$19:$D$19</definedName>
    <definedName name="T26?L5.3">'[2]26'!$F$20:$N$20,'[2]26'!$C$20:$D$20</definedName>
    <definedName name="T26?L5.3.x">'[2]26'!$F$22:$N$24,'[2]26'!$C$22:$D$24</definedName>
    <definedName name="T26?L6">'[2]26'!$F$26:$N$26,'[2]26'!$C$26:$D$26</definedName>
    <definedName name="T26?L7">'[2]26'!$F$27:$N$27,'[2]26'!$C$27:$D$27</definedName>
    <definedName name="T26?L7.1">'[2]26'!$F$29:$N$29,'[2]26'!$C$29:$D$29</definedName>
    <definedName name="T26?L7.2">'[2]26'!$F$30:$N$30,'[2]26'!$C$30:$D$30</definedName>
    <definedName name="T26?L7.3">'[2]26'!$F$31:$N$31,'[2]26'!$C$31:$D$31</definedName>
    <definedName name="T26?L7.4">'[2]26'!$F$32:$N$32,'[2]26'!$C$32:$D$32</definedName>
    <definedName name="T26?L7.4.x">'[2]26'!$F$34:$N$36,'[2]26'!$C$34:$D$36</definedName>
    <definedName name="T26?L8">'[2]26'!$F$38:$N$38,'[2]26'!$C$38:$D$38</definedName>
    <definedName name="T26_Protection" localSheetId="0">'[2]26'!$K$34:$N$36,'[2]26'!$B$22:$B$24,P1_T26_Protection,P2_T26_Protection</definedName>
    <definedName name="T26_Protection" localSheetId="1">'[2]26'!$K$34:$N$36,'[2]26'!$B$22:$B$24,P1_T26_Protection,P2_T26_Protection</definedName>
    <definedName name="T26_Protection">'[2]26'!$K$34:$N$36,'[2]26'!$B$22:$B$24,P1_T26_Protection,P2_T26_Protection</definedName>
    <definedName name="T27?axis?R?ВРАС">'[2]27'!$C$34:$S$36,'[2]27'!$C$22:$S$24</definedName>
    <definedName name="T27?axis?R?ВРАС?">'[2]27'!$B$34:$B$36,'[2]27'!$B$22:$B$24</definedName>
    <definedName name="T27?Items">'[1]27'!$A$8:$A$35</definedName>
    <definedName name="T27?L1.1">'[2]27'!$F$10:$S$10,'[2]27'!$C$10:$D$10</definedName>
    <definedName name="T27?L2.1">'[2]27'!$F$13:$S$13,'[2]27'!$C$13:$D$13</definedName>
    <definedName name="T27?L5.3">'[2]27'!$F$20:$S$20,'[2]27'!$C$20:$D$20</definedName>
    <definedName name="T27?L5.3.x">'[2]27'!$F$22:$S$24,'[2]27'!$C$22:$D$24</definedName>
    <definedName name="T27?L7">'[2]27'!$F$27:$S$27,'[2]27'!$C$27:$D$27</definedName>
    <definedName name="T27?L7.1">'[2]27'!$F$29:$S$29,'[2]27'!$C$29:$D$29</definedName>
    <definedName name="T27?L7.2">'[2]27'!$F$30:$S$30,'[2]27'!$C$30:$D$30</definedName>
    <definedName name="T27?L7.3">'[2]27'!$F$31:$S$31,'[2]27'!$C$31:$D$31</definedName>
    <definedName name="T27?L7.4">'[2]27'!$F$32:$S$32,'[2]27'!$C$32:$D$32</definedName>
    <definedName name="T27?L7.4.x">'[2]27'!$F$34:$S$36,'[2]27'!$C$34:$D$36</definedName>
    <definedName name="T27?L8">'[2]27'!$F$38:$S$38,'[2]27'!$C$38:$D$38</definedName>
    <definedName name="T27?Scope">'[1]27'!$D$8:$BM$35</definedName>
    <definedName name="T27?НАП">'[1]27'!$D$6:$BM$6</definedName>
    <definedName name="T27?ПОТ">'[1]27'!$D$4:$BM$4</definedName>
    <definedName name="T27_Protect">'[6]27'!$E$12:$E$13,'[6]27'!$K$4:$AH$4,'[6]27'!$AK$12:$AK$13</definedName>
    <definedName name="T27_Protection" localSheetId="0">'[2]27'!$P$34:$S$36,'[2]27'!$B$22:$B$24,P1_T27_Protection,P2_T27_Protection,P3_T27_Protection</definedName>
    <definedName name="T27_Protection" localSheetId="1">'[2]27'!$P$34:$S$36,'[2]27'!$B$22:$B$24,P1_T27_Protection,P2_T27_Protection,P3_T27_Protection</definedName>
    <definedName name="T27_Protection">'[2]27'!$P$34:$S$36,'[2]27'!$B$22:$B$24,P1_T27_Protection,P2_T27_Protection,P3_T27_Protection</definedName>
    <definedName name="T28.3?unit?РУБ.ГКАЛ" localSheetId="0">P1_T28.3?unit?РУБ.ГКАЛ,P2_T28.3?unit?РУБ.ГКАЛ</definedName>
    <definedName name="T28.3?unit?РУБ.ГКАЛ" localSheetId="1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P2_T28?axis?R?ПЭ,P3_T28?axis?R?ПЭ,P4_T28?axis?R?ПЭ,P5_T28?axis?R?ПЭ,'Приложение 1 2021'!P6_T28?axis?R?ПЭ</definedName>
    <definedName name="T28?axis?R?ПЭ" localSheetId="1">P2_T28?axis?R?ПЭ,P3_T28?axis?R?ПЭ,P4_T28?axis?R?ПЭ,P5_T28?axis?R?ПЭ,'Приложение 1 2022'!P6_T28?axis?R?ПЭ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P2_T28?axis?R?ПЭ?,P3_T28?axis?R?ПЭ?,P4_T28?axis?R?ПЭ?,P5_T28?axis?R?ПЭ?,'Приложение 1 2021'!P6_T28?axis?R?ПЭ?</definedName>
    <definedName name="T28?axis?R?ПЭ?" localSheetId="1">P2_T28?axis?R?ПЭ?,P3_T28?axis?R?ПЭ?,P4_T28?axis?R?ПЭ?,P5_T28?axis?R?ПЭ?,'Приложение 1 2022'!P6_T28?axis?R?ПЭ?</definedName>
    <definedName name="T28?axis?R?ПЭ?">P2_T28?axis?R?ПЭ?,P3_T28?axis?R?ПЭ?,P4_T28?axis?R?ПЭ?,P5_T28?axis?R?ПЭ?,P6_T28?axis?R?ПЭ?</definedName>
    <definedName name="T28?Data" localSheetId="0">'[2]28'!$D$190:$E$213,'[2]28'!$G$164:$H$187,'[2]28'!$D$164:$E$187,'[2]28'!$D$138:$I$161,'[2]28'!$D$8:$I$109,'[2]28'!$D$112:$I$135,P1_T28?Data</definedName>
    <definedName name="T28?Data" localSheetId="1">'[2]28'!$D$190:$E$213,'[2]28'!$G$164:$H$187,'[2]28'!$D$164:$E$187,'[2]28'!$D$138:$I$161,'[2]28'!$D$8:$I$109,'[2]28'!$D$112:$I$135,P1_T28?Data</definedName>
    <definedName name="T28?Data">'[2]28'!$D$190:$E$213,'[2]28'!$G$164:$H$187,'[2]28'!$D$164:$E$187,'[2]28'!$D$138:$I$161,'[2]28'!$D$8:$I$109,'[2]28'!$D$112:$I$135,P1_T28?Data</definedName>
    <definedName name="T28?item_ext?ВСЕГО">'[2]28'!$I$8:$I$292,'[2]28'!$F$8:$F$292</definedName>
    <definedName name="T28?item_ext?ТЭ">'[2]28'!$E$8:$E$292,'[2]28'!$H$8:$H$292</definedName>
    <definedName name="T28?item_ext?ЭЭ">'[2]28'!$D$8:$D$292,'[2]28'!$G$8:$G$292</definedName>
    <definedName name="T28?L1.1.x">'[2]28'!$D$16:$I$18,'[2]28'!$D$11:$I$13</definedName>
    <definedName name="T28?L10.1.x">'[2]28'!$D$250:$I$252,'[2]28'!$D$245:$I$247</definedName>
    <definedName name="T28?L11.1.x">'[2]28'!$D$276:$I$278,'[2]28'!$D$271:$I$273</definedName>
    <definedName name="T28?L2.1.x">'[2]28'!$D$42:$I$44,'[2]28'!$D$37:$I$39</definedName>
    <definedName name="T28?L3.1.x">'[2]28'!$D$68:$I$70,'[2]28'!$D$63:$I$65</definedName>
    <definedName name="T28?L4.1.x">'[2]28'!$D$94:$I$96,'[2]28'!$D$89:$I$91</definedName>
    <definedName name="T28?L5.1.x">'[2]28'!$D$120:$I$122,'[2]28'!$D$115:$I$117</definedName>
    <definedName name="T28?L6.1.x">'[2]28'!$D$146:$I$148,'[2]28'!$D$141:$I$143</definedName>
    <definedName name="T28?L7.1.x">'[2]28'!$D$172:$I$174,'[2]28'!$D$167:$I$169</definedName>
    <definedName name="T28?L8.1.x">'[2]28'!$D$198:$I$200,'[2]28'!$D$193:$I$195</definedName>
    <definedName name="T28?L9.1.x">'[2]28'!$D$224:$I$226,'[2]28'!$D$219:$I$221</definedName>
    <definedName name="T28?unit?ГКАЛЧ">'[2]28'!$H$164:$H$187,'[2]28'!$E$164:$E$187</definedName>
    <definedName name="T28?unit?МКВТЧ">'[2]28'!$G$190:$G$213,'[2]28'!$D$190:$D$213</definedName>
    <definedName name="T28?unit?РУБ.ГКАЛ">'[2]28'!$E$216:$E$239,'[2]28'!$E$268:$E$292,'[2]28'!$H$268:$H$292,'[2]28'!$H$216:$H$239</definedName>
    <definedName name="T28?unit?РУБ.ГКАЛЧ.МЕС">'[2]28'!$H$242:$H$265,'[2]28'!$E$242:$E$265</definedName>
    <definedName name="T28?unit?РУБ.ТКВТ.МЕС">'[2]28'!$G$242:$G$265,'[2]28'!$D$242:$D$265</definedName>
    <definedName name="T28?unit?РУБ.ТКВТЧ">'[2]28'!$G$216:$G$239,'[2]28'!$D$268:$D$292,'[2]28'!$G$268:$G$292,'[2]28'!$D$216:$D$239</definedName>
    <definedName name="T28?unit?ТГКАЛ">'[2]28'!$H$190:$H$213,'[2]28'!$E$190:$E$213</definedName>
    <definedName name="T28?unit?ТКВТ">'[2]28'!$G$164:$G$187,'[2]28'!$D$164:$D$187</definedName>
    <definedName name="T28?unit?ТРУБ">'[2]28'!$D$138:$I$161,'[2]28'!$D$8:$I$109</definedName>
    <definedName name="T28_Protection" localSheetId="0">P9_T28_Protection,P10_T28_Protection,P11_T28_Protection,'Приложение 1 2021'!P12_T28_Protection</definedName>
    <definedName name="T28_Protection" localSheetId="1">P9_T28_Protection,P10_T28_Protection,P11_T28_Protection,'Приложение 1 2022'!P12_T28_Protection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 localSheetId="1">P1_T29?item_ext?1СТ</definedName>
    <definedName name="T29?item_ext?1СТ">P1_T29?item_ext?1СТ</definedName>
    <definedName name="T29?item_ext?2СТ.М" localSheetId="0">P1_T29?item_ext?2СТ.М</definedName>
    <definedName name="T29?item_ext?2СТ.М" localSheetId="1">P1_T29?item_ext?2СТ.М</definedName>
    <definedName name="T29?item_ext?2СТ.М">P1_T29?item_ext?2СТ.М</definedName>
    <definedName name="T29?item_ext?2СТ.Э" localSheetId="0">P1_T29?item_ext?2СТ.Э</definedName>
    <definedName name="T29?item_ext?2СТ.Э" localSheetId="1">P1_T29?item_ext?2СТ.Э</definedName>
    <definedName name="T29?item_ext?2СТ.Э">P1_T29?item_ext?2СТ.Э</definedName>
    <definedName name="T29?L10" localSheetId="0">P1_T29?L10</definedName>
    <definedName name="T29?L10" localSheetId="1">P1_T29?L10</definedName>
    <definedName name="T29?L10">P1_T29?L10</definedName>
    <definedName name="T3?ItemComments">'[1]3'!$B$7:$B$21</definedName>
    <definedName name="T3?Items">'[1]3'!$C$7:$C$21</definedName>
    <definedName name="T3?Scope">'[1]3'!$E$7:$X$21</definedName>
    <definedName name="T3?НАП">'[1]3'!$E$5:$X$5</definedName>
    <definedName name="T3_Protect">'[1]3'!$E$8:$X$20</definedName>
    <definedName name="T4?Columns">'[1]4'!$F$7:$AD$7</definedName>
    <definedName name="T4?ItemComments">'[1]4'!$E$8:$E$29</definedName>
    <definedName name="T4?Items">'[1]4'!$C$8:$C$29</definedName>
    <definedName name="T4?Scope">'[1]4'!$F$8:$AD$29</definedName>
    <definedName name="T4?Units">'[1]4'!$D$8:$D$29</definedName>
    <definedName name="T4?НАП">'[1]4'!$F$6:$AD$6</definedName>
    <definedName name="T4_Protect" localSheetId="0">'[6]4'!$AA$24:$AD$28,'[6]4'!$G$11:$J$17,P1_T4_Protect,P2_T4_Protect</definedName>
    <definedName name="T4_Protect" localSheetId="1">'[6]4'!$AA$24:$AD$28,'[6]4'!$G$11:$J$17,P1_T4_Protect,P2_T4_Protect</definedName>
    <definedName name="T4_Protect">'[6]4'!$AA$24:$AD$28,'[6]4'!$G$11:$J$17,P1_T4_Protect,P2_T4_Protect</definedName>
    <definedName name="T5?Columns">'[1]5'!$F$7:$AD$7</definedName>
    <definedName name="T5?ItemComments">'[1]5'!$E$8:$E$29</definedName>
    <definedName name="T5?Items">'[1]5'!$C$8:$C$29</definedName>
    <definedName name="T5?Scope">'[1]5'!$F$8:$AD$28</definedName>
    <definedName name="T5?Units">'[1]5'!$D$8:$D$29</definedName>
    <definedName name="T6?Columns">'[1]6'!$C$6:$U$6</definedName>
    <definedName name="T6?FirstYear">'[1]6'!$A$7</definedName>
    <definedName name="T6?Scope">'[1]6'!$C$7:$U$60</definedName>
    <definedName name="T6?НАП">'[1]6'!$C$5:$U$5</definedName>
    <definedName name="T6?ПОТ">'[1]6'!$B$7:$B$60</definedName>
    <definedName name="T6_Protect" localSheetId="0">'[6]6'!$B$28:$B$37,'[6]6'!$D$28:$H$37,'[6]6'!$J$28:$N$37,'[6]6'!$D$39:$H$41,'[6]6'!$J$39:$N$41,'[6]6'!$B$46:$B$55,P1_T6_Protect</definedName>
    <definedName name="T6_Protect" localSheetId="1">'[6]6'!$B$28:$B$37,'[6]6'!$D$28:$H$37,'[6]6'!$J$28:$N$37,'[6]6'!$D$39:$H$41,'[6]6'!$J$39:$N$41,'[6]6'!$B$46:$B$55,P1_T6_Protect</definedName>
    <definedName name="T6_Protect">'[6]6'!$B$28:$B$37,'[6]6'!$D$28:$H$37,'[6]6'!$J$28:$N$37,'[6]6'!$D$39:$H$41,'[6]6'!$J$39:$N$41,'[6]6'!$B$46:$B$55,P1_T6_Protect</definedName>
    <definedName name="T7?Data">#N/A</definedName>
    <definedName name="TABLE" localSheetId="3">Прил.8!#REF!</definedName>
    <definedName name="TABLE_2" localSheetId="3">Прил.8!#REF!</definedName>
    <definedName name="test">#N/A</definedName>
    <definedName name="tlfAprt" localSheetId="0">#REF!</definedName>
    <definedName name="tlfAprt" localSheetId="1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_Interest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P2.1?Columns">[1]P2.1!$A$6:$H$6</definedName>
    <definedName name="TP2.1?Scope">[1]P2.1!$F$7:$H$44</definedName>
    <definedName name="TP2.1_Protect">[6]P2.1!$F$28:$G$37,[6]P2.1!$F$40:$G$43,[6]P2.1!$F$7:$G$26</definedName>
    <definedName name="TP2.2?Columns">[1]P2.2!$A$6:$H$6</definedName>
    <definedName name="TP2.2?Scope">[1]P2.2!$F$7:$H$51</definedName>
    <definedName name="TRAILER_TOP">26</definedName>
    <definedName name="TRANSPORT" localSheetId="0">#REF!</definedName>
    <definedName name="TRANSPORT" localSheetId="1">#REF!</definedName>
    <definedName name="TRANSPORT">#REF!</definedName>
    <definedName name="us" localSheetId="0">#REF!</definedName>
    <definedName name="us">#REF!</definedName>
    <definedName name="USDRUS" localSheetId="0">#REF!</definedName>
    <definedName name="USDRUS">#REF!</definedName>
    <definedName name="Values_Entered" localSheetId="0">IF(Loan_Amount*'Приложение 1 2021'!Interest_Rate*Loan_Years*'Приложение 1 2021'!Loan_Start&gt;0,1,0)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asea" localSheetId="0">#REF!</definedName>
    <definedName name="vasea" localSheetId="1">#REF!</definedName>
    <definedName name="vasea">#REF!</definedName>
    <definedName name="vo" localSheetId="0">#REF!</definedName>
    <definedName name="vo">#REF!</definedName>
    <definedName name="vz" localSheetId="0">#REF!</definedName>
    <definedName name="vz">#REF!</definedName>
    <definedName name="WORK">#REF!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localSheetId="1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ww" localSheetId="0">'Приложение 1 2021'!www</definedName>
    <definedName name="www" localSheetId="1">'Приложение 1 2022'!www</definedName>
    <definedName name="www">[0]!www</definedName>
    <definedName name="Z_30FEE15E_D26F_11D4_A6F7_00508B6A7686_.wvu.FilterData" localSheetId="0" hidden="1">#REF!</definedName>
    <definedName name="Z_30FEE15E_D26F_11D4_A6F7_00508B6A7686_.wvu.FilterData" localSheetId="1" hidden="1">#REF!</definedName>
    <definedName name="Z_30FEE15E_D26F_11D4_A6F7_00508B6A7686_.wvu.FilterData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i" localSheetId="0">#REF!</definedName>
    <definedName name="zi">#REF!</definedName>
    <definedName name="а" localSheetId="0">'Приложение 1 2021'!а</definedName>
    <definedName name="а" localSheetId="1">#N/A</definedName>
    <definedName name="а">[0]!а</definedName>
    <definedName name="А1" localSheetId="0">#REF!</definedName>
    <definedName name="А1" localSheetId="1">#REF!</definedName>
    <definedName name="А1">#REF!</definedName>
    <definedName name="а30" localSheetId="0">#REF!</definedName>
    <definedName name="а30">#REF!</definedName>
    <definedName name="аа" localSheetId="0">'Приложение 1 2021'!аа</definedName>
    <definedName name="аа" localSheetId="1">'Приложение 1 2022'!аа</definedName>
    <definedName name="аа">[0]!аа</definedName>
    <definedName name="ааа" localSheetId="0">#REF!</definedName>
    <definedName name="ааа" localSheetId="1">#REF!</definedName>
    <definedName name="ааа">#REF!</definedName>
    <definedName name="август" localSheetId="0">#REF!</definedName>
    <definedName name="август">#REF!</definedName>
    <definedName name="АВЧ_С" localSheetId="0">#REF!</definedName>
    <definedName name="АВЧ_С">#REF!</definedName>
    <definedName name="АВЧНЗ_АЛФ">#REF!</definedName>
    <definedName name="АВЧНЗ_ХЛБ">#REF!</definedName>
    <definedName name="АЛ_АВЧ">#REF!</definedName>
    <definedName name="АЛ_Ф">#REF!</definedName>
    <definedName name="АЛ_Ф_ЗФА">#REF!</definedName>
    <definedName name="АЛЮМ_АТЧ">#REF!</definedName>
    <definedName name="АН_М_">#REF!</definedName>
    <definedName name="АПР_РУБ">#REF!</definedName>
    <definedName name="апрель">#REF!</definedName>
    <definedName name="АТЧНЗ_ГЛ">#REF!</definedName>
    <definedName name="АТЧНЗ_ЭЛ">#REF!</definedName>
    <definedName name="б" localSheetId="0">'Приложение 1 2021'!б</definedName>
    <definedName name="б" localSheetId="1">#N/A</definedName>
    <definedName name="б">[0]!б</definedName>
    <definedName name="_xlnm.Database" localSheetId="0">#REF!</definedName>
    <definedName name="_xlnm.Database" localSheetId="1">#REF!</definedName>
    <definedName name="_xlnm.Database">#REF!</definedName>
    <definedName name="БазовыйПериод" localSheetId="0">#REF!</definedName>
    <definedName name="БазовыйПериод">#REF!</definedName>
    <definedName name="БазовыйПериод_2" localSheetId="0">#REF!</definedName>
    <definedName name="БазовыйПериод_2">#REF!</definedName>
    <definedName name="БАР_">#REF!</definedName>
    <definedName name="ббббб" localSheetId="0">'Приложение 1 2021'!ббббб</definedName>
    <definedName name="ббббб" localSheetId="1">'Приложение 1 2022'!ббббб</definedName>
    <definedName name="ббббб">[0]!ббббб</definedName>
    <definedName name="бл" localSheetId="0">#REF!</definedName>
    <definedName name="бл" localSheetId="1">#REF!</definedName>
    <definedName name="бл">#REF!</definedName>
    <definedName name="Блок" localSheetId="0">#REF!</definedName>
    <definedName name="Блок">#REF!</definedName>
    <definedName name="в" localSheetId="0">'Приложение 1 2021'!в</definedName>
    <definedName name="в" localSheetId="1">'Приложение 1 2022'!в</definedName>
    <definedName name="в">[0]!в</definedName>
    <definedName name="В_В" localSheetId="0">#REF!</definedName>
    <definedName name="В_В" localSheetId="1">#REF!</definedName>
    <definedName name="В_В">#REF!</definedName>
    <definedName name="В_Т" localSheetId="0">#REF!</definedName>
    <definedName name="В_Т">#REF!</definedName>
    <definedName name="В_Э" localSheetId="0">#REF!</definedName>
    <definedName name="В_Э">#REF!</definedName>
    <definedName name="в23ё" localSheetId="0">'Приложение 1 2021'!в23ё</definedName>
    <definedName name="в23ё" localSheetId="1">#N/A</definedName>
    <definedName name="в23ё">[0]!в23ё</definedName>
    <definedName name="Валюта" localSheetId="0">#REF!</definedName>
    <definedName name="Валюта" localSheetId="1">#REF!</definedName>
    <definedName name="Валюта">#REF!</definedName>
    <definedName name="вв" localSheetId="0">'Приложение 1 2021'!вв</definedName>
    <definedName name="вв" localSheetId="1">#N/A</definedName>
    <definedName name="вв">[0]!вв</definedName>
    <definedName name="ВВВВ" localSheetId="0">#REF!</definedName>
    <definedName name="ВВВВ" localSheetId="1">#REF!</definedName>
    <definedName name="ВВВВ">#REF!</definedName>
    <definedName name="вит" localSheetId="0">#REF!</definedName>
    <definedName name="вит">#REF!</definedName>
    <definedName name="ВН_3003_ДП" localSheetId="0">#REF!</definedName>
    <definedName name="ВН_3003_ДП">#REF!</definedName>
    <definedName name="ВН_АВЧ_ЭКС">#REF!</definedName>
    <definedName name="ВН_Р">#REF!</definedName>
    <definedName name="ВН_С_ЭКС">#REF!</definedName>
    <definedName name="ВНИТ">#REF!</definedName>
    <definedName name="ВОД_Т">#REF!</definedName>
    <definedName name="ВОЗ">#REF!</definedName>
    <definedName name="Волгоградэнерго">#REF!</definedName>
    <definedName name="ВСП1">#REF!</definedName>
    <definedName name="ВСПОМОГ">#REF!</definedName>
    <definedName name="второй">#REF!</definedName>
    <definedName name="выв">#REF!</definedName>
    <definedName name="г" localSheetId="0">'Приложение 1 2021'!г</definedName>
    <definedName name="г" localSheetId="1">'Приложение 1 2022'!г</definedName>
    <definedName name="г">[0]!г</definedName>
    <definedName name="ГАС_Ш" localSheetId="0">#REF!</definedName>
    <definedName name="ГАС_Ш" localSheetId="1">#REF!</definedName>
    <definedName name="ГАС_Ш">#REF!</definedName>
    <definedName name="ГИД" localSheetId="0">#REF!</definedName>
    <definedName name="ГИД">#REF!</definedName>
    <definedName name="ГЛ" localSheetId="0">#REF!</definedName>
    <definedName name="ГЛ">#REF!</definedName>
    <definedName name="ГЛ_Ш">#REF!</definedName>
    <definedName name="глинозем" localSheetId="0">[0]!USD/1.701</definedName>
    <definedName name="глинозем" localSheetId="1">[0]!USD/1.701</definedName>
    <definedName name="глинозем">[0]!USD/1.701</definedName>
    <definedName name="ГР" localSheetId="0">#REF!</definedName>
    <definedName name="ГР" localSheetId="1">#REF!</definedName>
    <definedName name="ГР">#REF!</definedName>
    <definedName name="ДАВ_СЛИТКИ" localSheetId="0">#REF!</definedName>
    <definedName name="ДАВ_СЛИТКИ">#REF!</definedName>
    <definedName name="ДАВ_ШТАН" localSheetId="0">#REF!</definedName>
    <definedName name="ДАВ_ШТАН">#REF!</definedName>
    <definedName name="ДАВАЛЬЧЕСКИЙ">#REF!</definedName>
    <definedName name="Дв" localSheetId="0">'Приложение 1 2021'!Дв</definedName>
    <definedName name="Дв" localSheetId="1">'Приложение 1 2022'!Дв</definedName>
    <definedName name="Дв">[0]!Дв</definedName>
    <definedName name="ддд" localSheetId="0">#REF!</definedName>
    <definedName name="ддд" localSheetId="1">#REF!</definedName>
    <definedName name="ддд">#REF!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 localSheetId="0">#REF!</definedName>
    <definedName name="ДИЗТОПЛИВО" localSheetId="1">#REF!</definedName>
    <definedName name="ДИЗТОПЛИВО">#REF!</definedName>
    <definedName name="доля_проч_ф" localSheetId="0">#REF!</definedName>
    <definedName name="доля_проч_ф">#REF!</definedName>
    <definedName name="доля_прочая" localSheetId="0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2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 localSheetId="0">'Приложение 1 2021'!е</definedName>
    <definedName name="е" localSheetId="1">'Приложение 1 2022'!е</definedName>
    <definedName name="е">[0]!е</definedName>
    <definedName name="епекн" localSheetId="0">'Приложение 1 2021'!епекн</definedName>
    <definedName name="епекн" localSheetId="1">'Приложение 1 2022'!епекн</definedName>
    <definedName name="епекн">[0]!епекн</definedName>
    <definedName name="ж" localSheetId="0">'Приложение 1 2021'!ж</definedName>
    <definedName name="ж" localSheetId="1">'Приложение 1 2022'!ж</definedName>
    <definedName name="ж">[0]!ж</definedName>
    <definedName name="жжжжжжж" localSheetId="0">'Приложение 1 2021'!жжжжжжж</definedName>
    <definedName name="жжжжжжж" localSheetId="1">'Приложение 1 2022'!жжжжжжж</definedName>
    <definedName name="жжжжжжж">[0]!жжжжжжж</definedName>
    <definedName name="з" localSheetId="0">'Приложение 1 2021'!з</definedName>
    <definedName name="з" localSheetId="1">'Приложение 1 2022'!з</definedName>
    <definedName name="з">[0]!з</definedName>
    <definedName name="З1" localSheetId="0">#REF!</definedName>
    <definedName name="З1" localSheetId="1">#REF!</definedName>
    <definedName name="З1">#REF!</definedName>
    <definedName name="З11" localSheetId="0">#REF!</definedName>
    <definedName name="З11">#REF!</definedName>
    <definedName name="З13" localSheetId="0">#REF!</definedName>
    <definedName name="З13">#REF!</definedName>
    <definedName name="З2">#REF!</definedName>
    <definedName name="З4">#REF!</definedName>
    <definedName name="З6">#REF!</definedName>
    <definedName name="З8">#REF!</definedName>
    <definedName name="З9">#REF!</definedName>
    <definedName name="_xlnm.Print_Titles" localSheetId="3">Прил.8!#REF!</definedName>
    <definedName name="_xlnm.Print_Titles" localSheetId="1">'Приложение 1 2022'!$4:$4</definedName>
    <definedName name="_xlnm.Print_Titles">#N/A</definedName>
    <definedName name="ззззз" localSheetId="0">#REF!</definedName>
    <definedName name="ззззз" localSheetId="1">#REF!</definedName>
    <definedName name="ззззз">#REF!</definedName>
    <definedName name="ззззззззззззззззззззз" localSheetId="0">'Приложение 1 2021'!ззззззззззззззззззззз</definedName>
    <definedName name="ззззззззззззззззззззз" localSheetId="1">'Приложение 1 2022'!ззззззззззззззззззззз</definedName>
    <definedName name="ззззззззззззззззззззз">[0]!ззззззззззззззззззззз</definedName>
    <definedName name="и" localSheetId="0">'Приложение 1 2021'!и</definedName>
    <definedName name="и" localSheetId="1">'Приложение 1 2022'!и</definedName>
    <definedName name="и">[0]!и</definedName>
    <definedName name="й" localSheetId="0">'Приложение 1 2021'!й</definedName>
    <definedName name="й" localSheetId="1">#N/A</definedName>
    <definedName name="й">[0]!й</definedName>
    <definedName name="ИЗВ_М" localSheetId="0">#REF!</definedName>
    <definedName name="ИЗВ_М" localSheetId="1">#REF!</definedName>
    <definedName name="ИЗВ_М">#REF!</definedName>
    <definedName name="ИЗМНЗП_АТЧ" localSheetId="0">#REF!</definedName>
    <definedName name="ИЗМНЗП_АТЧ">#REF!</definedName>
    <definedName name="йй" localSheetId="0">'Приложение 1 2021'!йй</definedName>
    <definedName name="йй" localSheetId="1">#N/A</definedName>
    <definedName name="йй">[0]!йй</definedName>
    <definedName name="ййййййййййййй" localSheetId="0">'Приложение 1 2021'!ййййййййййййй</definedName>
    <definedName name="ййййййййййййй" localSheetId="1">'Приложение 1 2022'!ййййййййййййй</definedName>
    <definedName name="ййййййййййййй">[0]!ййййййййййййй</definedName>
    <definedName name="ИМЯ" localSheetId="0">#REF!</definedName>
    <definedName name="ИМЯ">#REF!</definedName>
    <definedName name="ИТСЫР" localSheetId="0">#REF!</definedName>
    <definedName name="ИТСЫР">#REF!</definedName>
    <definedName name="ИТЭН" localSheetId="0">#REF!</definedName>
    <definedName name="ИТЭН">#REF!</definedName>
    <definedName name="ЙЦУ" localSheetId="0">#REF!</definedName>
    <definedName name="ЙЦУ" localSheetId="1">#REF!</definedName>
    <definedName name="ЙЦУ">#REF!</definedName>
    <definedName name="ИЮН_РУБ">#REF!</definedName>
    <definedName name="июнь">#REF!</definedName>
    <definedName name="к">[7]Заголовок!$B$14</definedName>
    <definedName name="КВ1_РУБ" localSheetId="0">#REF!</definedName>
    <definedName name="КВ1_РУБ" localSheetId="1">#REF!</definedName>
    <definedName name="КВ1_РУБ">#REF!</definedName>
    <definedName name="КВ2_РУБ" localSheetId="0">#REF!</definedName>
    <definedName name="КВ2_РУБ">#REF!</definedName>
    <definedName name="КВ3_РУБ" localSheetId="0">#REF!</definedName>
    <definedName name="КВ3_РУБ">#REF!</definedName>
    <definedName name="КВ4_РУБ">#REF!</definedName>
    <definedName name="ке" localSheetId="0">'Приложение 1 2021'!ке</definedName>
    <definedName name="ке" localSheetId="1">#N/A</definedName>
    <definedName name="ке">[0]!ке</definedName>
    <definedName name="коды_показат_ДК" localSheetId="0">#REF!</definedName>
    <definedName name="коды_показат_ДК" localSheetId="1">#REF!</definedName>
    <definedName name="коды_показат_ДК">#REF!</definedName>
    <definedName name="коды_показат_ФЗ" localSheetId="0">#REF!</definedName>
    <definedName name="коды_показат_ФЗ">#REF!</definedName>
    <definedName name="КОРК_АВЧ" localSheetId="0">#REF!</definedName>
    <definedName name="КОРК_АВЧ">#REF!</definedName>
    <definedName name="коэф_глин">#REF!</definedName>
    <definedName name="коэф_пек">#REF!</definedName>
    <definedName name="коэф1">#REF!</definedName>
    <definedName name="коэф3">#REF!</definedName>
    <definedName name="кр">#REF!</definedName>
    <definedName name="КР_10">#REF!</definedName>
    <definedName name="КР_7">#REF!</definedName>
    <definedName name="кр_до165">#REF!</definedName>
    <definedName name="КР_ОБАН">#REF!</definedName>
    <definedName name="КР_С8БМ">#REF!</definedName>
    <definedName name="КР_Ф">#REF!</definedName>
    <definedName name="КрПроцент">#REF!</definedName>
    <definedName name="кур">#REF!</definedName>
    <definedName name="КурсУЕ">#REF!</definedName>
    <definedName name="л" localSheetId="0">'Приложение 1 2021'!л</definedName>
    <definedName name="л" localSheetId="1">'Приложение 1 2022'!л</definedName>
    <definedName name="л">[0]!л</definedName>
    <definedName name="Лист1" localSheetId="0">#REF!</definedName>
    <definedName name="Лист1" localSheetId="1">#REF!</definedName>
    <definedName name="Лист1">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" localSheetId="0">#REF!</definedName>
    <definedName name="лист2" localSheetId="1">#REF!</definedName>
    <definedName name="лист2">#REF!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0">'Приложение 1 2021'!м</definedName>
    <definedName name="м" localSheetId="1">'Приложение 1 2022'!м</definedName>
    <definedName name="м">[0]!м</definedName>
    <definedName name="май" localSheetId="0">#REF!</definedName>
    <definedName name="май" localSheetId="1">#REF!</definedName>
    <definedName name="май">#REF!</definedName>
    <definedName name="МАЙ_ТОН" localSheetId="0">#REF!</definedName>
    <definedName name="МАЙ_ТОН">#REF!</definedName>
    <definedName name="МАР_ТОН" localSheetId="0">#REF!</definedName>
    <definedName name="МАР_ТОН">#REF!</definedName>
    <definedName name="МАРГ_ЛИГ_ДП">#REF!</definedName>
    <definedName name="март">#REF!</definedName>
    <definedName name="материал" localSheetId="0">'[8]ВВ втор (Без-1)'!#REF!</definedName>
    <definedName name="материал" localSheetId="1">'[8]ВВ втор (Без-1)'!#REF!</definedName>
    <definedName name="материал">'[8]ВВ втор (Без-1)'!#REF!</definedName>
    <definedName name="МЕД_" localSheetId="0">#REF!</definedName>
    <definedName name="МЕД_" localSheetId="1">#REF!</definedName>
    <definedName name="МЕД_">#REF!</definedName>
    <definedName name="Мет_ЭЛЦ3" localSheetId="0">#REF!</definedName>
    <definedName name="Мет_ЭЛЦ3">#REF!</definedName>
    <definedName name="ммм" localSheetId="0">#REF!</definedName>
    <definedName name="ммм">#REF!</definedName>
    <definedName name="мым" localSheetId="0">'Приложение 1 2021'!мым</definedName>
    <definedName name="мым" localSheetId="1">#N/A</definedName>
    <definedName name="мым">[0]!мым</definedName>
    <definedName name="н" localSheetId="0">'Приложение 1 2021'!н</definedName>
    <definedName name="н" localSheetId="1">'Приложение 1 2022'!н</definedName>
    <definedName name="н">[0]!н</definedName>
    <definedName name="Н_АЛФ" localSheetId="0">#REF!</definedName>
    <definedName name="Н_АЛФ" localSheetId="1">#REF!</definedName>
    <definedName name="Н_АЛФ">#REF!</definedName>
    <definedName name="Н_АНБЛ" localSheetId="0">#REF!</definedName>
    <definedName name="Н_АНБЛ">#REF!</definedName>
    <definedName name="Н_ВАЛФ" localSheetId="0">#REF!</definedName>
    <definedName name="Н_ВАЛФ">#REF!</definedName>
    <definedName name="Н_ВКРСВ">#REF!</definedName>
    <definedName name="Н_ВОДОБКРУПН">#REF!</definedName>
    <definedName name="Н_ВХЛН">#REF!</definedName>
    <definedName name="Н_ГЛ_ВН">#REF!</definedName>
    <definedName name="Н_ГЛШ">#REF!</definedName>
    <definedName name="Н_К_ПРОК">#REF!</definedName>
    <definedName name="Н_КАВЧ_АЛФ">#REF!</definedName>
    <definedName name="Н_КАВЧ_КРС">#REF!</definedName>
    <definedName name="Н_КАВЧ_ХЛБ">#REF!</definedName>
    <definedName name="Н_КЕРОСИН">#REF!</definedName>
    <definedName name="Н_КОА_АБ">#REF!</definedName>
    <definedName name="Н_КОА_КРС">#REF!</definedName>
    <definedName name="Н_КОА_СКАЛ">#REF!</definedName>
    <definedName name="Н_КОРК_7">#REF!</definedName>
    <definedName name="Н_КР19_СКАЛ">#REF!</definedName>
    <definedName name="Н_КСКАУСТ">#REF!</definedName>
    <definedName name="Н_КССОДКАЛ">#REF!</definedName>
    <definedName name="Н_МАССА">#REF!</definedName>
    <definedName name="Н_ОЛЕ">#REF!</definedName>
    <definedName name="Н_ПУШ">#REF!</definedName>
    <definedName name="Н_С8БМ_ГЛ">#REF!</definedName>
    <definedName name="Н_С8БМ_КСМ">#REF!</definedName>
    <definedName name="Н_С8БМ_ФК">#REF!</definedName>
    <definedName name="Н_СКА">#REF!</definedName>
    <definedName name="Н_СОСМАС">#REF!</definedName>
    <definedName name="Н_Т_КРСВ3">#REF!</definedName>
    <definedName name="Н_ФК">#REF!</definedName>
    <definedName name="Н_ХЛНАТ">#REF!</definedName>
    <definedName name="Н_ЭНМЕЛКИЕ">#REF!</definedName>
    <definedName name="Н_ЭНСЛИТКИ">#REF!</definedName>
    <definedName name="НАЧПЭО">#REF!</definedName>
    <definedName name="НВ_ДАВАЛ">#REF!</definedName>
    <definedName name="НВ_ПУСКАВЧ">#REF!</definedName>
    <definedName name="НВ_СЛИТКИ">#REF!</definedName>
    <definedName name="НВ_ЧМЖ">#REF!</definedName>
    <definedName name="ндс1">#REF!</definedName>
    <definedName name="НЗП_АТЧ">#REF!</definedName>
    <definedName name="нннннннннннннн" localSheetId="0">P1_T29?item_ext?2СТ.М</definedName>
    <definedName name="нннннннннннннн" localSheetId="1">P1_T29?item_ext?2СТ.М</definedName>
    <definedName name="нннннннннннннн">P1_T29?item_ext?2СТ.М</definedName>
    <definedName name="нов" localSheetId="0">'Приложение 1 2021'!нов</definedName>
    <definedName name="нов" localSheetId="1">'Приложение 1 2022'!нов</definedName>
    <definedName name="нов">[0]!нов</definedName>
    <definedName name="новое" localSheetId="0">P1_T19.2?Data,P2_T19.2?Data</definedName>
    <definedName name="новое" localSheetId="1">P1_T19.2?Data,P2_T19.2?Data</definedName>
    <definedName name="новое">P1_T19.2?Data,P2_T19.2?Data</definedName>
    <definedName name="ноябрь" localSheetId="0">#REF!</definedName>
    <definedName name="ноябрь" localSheetId="1">#REF!</definedName>
    <definedName name="ноябрь">#REF!</definedName>
    <definedName name="НТ_АВЧСЫР" localSheetId="0">#REF!</definedName>
    <definedName name="НТ_АВЧСЫР">#REF!</definedName>
    <definedName name="НТ_РЕКВИЗИТЫ" localSheetId="0">#REF!</definedName>
    <definedName name="НТ_РЕКВИЗИТЫ">#REF!</definedName>
    <definedName name="НТ_СПЛАВ6063">#REF!</definedName>
    <definedName name="НТ_ЧМЖ">#REF!</definedName>
    <definedName name="о" localSheetId="0">'Приложение 1 2021'!о</definedName>
    <definedName name="о" localSheetId="1">'Приложение 1 2022'!о</definedName>
    <definedName name="о">[0]!о</definedName>
    <definedName name="об_эксп" localSheetId="0">#REF!</definedName>
    <definedName name="об_эксп" localSheetId="1">#REF!</definedName>
    <definedName name="об_эксп">#REF!</definedName>
    <definedName name="_xlnm.Print_Area" localSheetId="3">Прил.8!$A$1:$DA$26</definedName>
    <definedName name="_xlnm.Print_Area" localSheetId="0">'Приложение 1 2021'!$A$1:$F$826</definedName>
    <definedName name="_xlnm.Print_Area" localSheetId="1">'Приложение 1 2022'!$A$1:$F$1085</definedName>
    <definedName name="_xlnm.Print_Area">#N/A</definedName>
    <definedName name="объёмы" localSheetId="0">#REF!</definedName>
    <definedName name="объёмы" localSheetId="1">#REF!</definedName>
    <definedName name="объёмы">#REF!</definedName>
    <definedName name="овдк" localSheetId="0">#REF!</definedName>
    <definedName name="овдк">#REF!</definedName>
    <definedName name="ОЛЕ" localSheetId="0">#REF!</definedName>
    <definedName name="ОЛЕ">#REF!</definedName>
    <definedName name="оо">#REF!</definedName>
    <definedName name="ОС_АН_Б">#REF!</definedName>
    <definedName name="ОС_БАР">#REF!</definedName>
    <definedName name="ОС_ГИД_ЗФА">#REF!</definedName>
    <definedName name="ОС_ГЛ_Ш">#REF!</definedName>
    <definedName name="ОС_К_СЫР">#REF!</definedName>
    <definedName name="ОС_КОРК_7">#REF!</definedName>
    <definedName name="ОС_КР">#REF!</definedName>
    <definedName name="ОС_ОЛЕ">#REF!</definedName>
    <definedName name="ОС_ПЕК">#REF!</definedName>
    <definedName name="ОС_ПУШ">#REF!</definedName>
    <definedName name="ОС_С_КАУ">#REF!</definedName>
    <definedName name="ОС_СЕР_К">#REF!</definedName>
    <definedName name="ОС_ТИ">#REF!</definedName>
    <definedName name="ОС_ФТ_К">#REF!</definedName>
    <definedName name="п" localSheetId="0">'Приложение 1 2021'!п</definedName>
    <definedName name="п" localSheetId="1">#N/A</definedName>
    <definedName name="п">[0]!п</definedName>
    <definedName name="П_УГ" localSheetId="0">#REF!</definedName>
    <definedName name="П_УГ" localSheetId="1">#REF!</definedName>
    <definedName name="П_УГ">#REF!</definedName>
    <definedName name="П_ЦЕМ" localSheetId="0">#REF!</definedName>
    <definedName name="П_ЦЕМ">#REF!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localSheetId="1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 localSheetId="0">#REF!</definedName>
    <definedName name="ПАР" localSheetId="1">#REF!</definedName>
    <definedName name="ПАР">#REF!</definedName>
    <definedName name="ПЕК" localSheetId="0">#REF!</definedName>
    <definedName name="ПЕК">#REF!</definedName>
    <definedName name="первый" localSheetId="0">#REF!</definedName>
    <definedName name="первый">#REF!</definedName>
    <definedName name="ПериодРегулирования">[7]Заголовок!$B$14</definedName>
    <definedName name="ПериодРегулирования_2">[7]Заголовок!$B$14</definedName>
    <definedName name="Периоды_18_2" localSheetId="0">'[6]18.2'!#REF!</definedName>
    <definedName name="Периоды_18_2" localSheetId="1">'[6]18.2'!#REF!</definedName>
    <definedName name="Периоды_18_2">'[6]18.2'!#REF!</definedName>
    <definedName name="план1" localSheetId="0">#REF!</definedName>
    <definedName name="план1" localSheetId="1">#REF!</definedName>
    <definedName name="план1">#REF!</definedName>
    <definedName name="ПОД_К" localSheetId="0">#REF!</definedName>
    <definedName name="ПОД_К">#REF!</definedName>
    <definedName name="показатели_ДК" localSheetId="0">#REF!</definedName>
    <definedName name="показатели_ДК">#REF!</definedName>
    <definedName name="показатели_ФЗ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ЛН">#REF!</definedName>
    <definedName name="ПоследнийГод">[7]Заголовок!$B$16</definedName>
    <definedName name="ПоследнийГод_2">[7]Заголовок!$B$16</definedName>
    <definedName name="предм_дог" localSheetId="0">#REF!</definedName>
    <definedName name="предм_дог" localSheetId="1">#REF!</definedName>
    <definedName name="предм_дог">#REF!</definedName>
    <definedName name="процент_т_ф" localSheetId="0">#REF!</definedName>
    <definedName name="процент_т_ф">#REF!</definedName>
    <definedName name="Процент_тепло" localSheetId="0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ПУСК_ОБАН">#REF!</definedName>
    <definedName name="ПУСКОВЫЕ">#REF!</definedName>
    <definedName name="р" localSheetId="0">'Приложение 1 2021'!р</definedName>
    <definedName name="р" localSheetId="1">'Приложение 1 2022'!р</definedName>
    <definedName name="р">[0]!р</definedName>
    <definedName name="расчет" localSheetId="0">'Приложение 1 2021'!расчет</definedName>
    <definedName name="расчет" localSheetId="1">#N/A</definedName>
    <definedName name="расчет">[0]!расчет</definedName>
    <definedName name="реестр_ДК" localSheetId="0">#REF!</definedName>
    <definedName name="реестр_ДК" localSheetId="1">#REF!</definedName>
    <definedName name="реестр_ДК">#REF!</definedName>
    <definedName name="реестр_ФЗ" localSheetId="0">#REF!</definedName>
    <definedName name="реестр_ФЗ">#REF!</definedName>
    <definedName name="с" localSheetId="0">'Приложение 1 2021'!с</definedName>
    <definedName name="с" localSheetId="1">#N/A</definedName>
    <definedName name="с">[0]!с</definedName>
    <definedName name="С_КАЛ" localSheetId="0">#REF!</definedName>
    <definedName name="С_КАЛ" localSheetId="1">#REF!</definedName>
    <definedName name="С_КАЛ">#REF!</definedName>
    <definedName name="С_КОДЫ" localSheetId="0">#REF!</definedName>
    <definedName name="С_КОДЫ">#REF!</definedName>
    <definedName name="С_ПУСК" localSheetId="0">#REF!</definedName>
    <definedName name="С_ПУСК">#REF!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ентябрь">#REF!</definedName>
    <definedName name="СК_АН">#REF!</definedName>
    <definedName name="список_показателей_ДК">#REF!</definedName>
    <definedName name="список_показателей_ФЗ">#REF!</definedName>
    <definedName name="СПЛАВ6063_КРАМЗ">#REF!</definedName>
    <definedName name="сс" localSheetId="0">'Приложение 1 2021'!сс</definedName>
    <definedName name="сс" localSheetId="1">#N/A</definedName>
    <definedName name="сс">[0]!сс</definedName>
    <definedName name="СС_АВЧВН" localSheetId="0">#REF!</definedName>
    <definedName name="СС_АВЧВН" localSheetId="1">#REF!</definedName>
    <definedName name="СС_АВЧВН">#REF!</definedName>
    <definedName name="СС_АВЧТОЛ" localSheetId="0">#REF!</definedName>
    <definedName name="СС_АВЧТОЛ">#REF!</definedName>
    <definedName name="СС_КРСМЕШ" localSheetId="0">#REF!</definedName>
    <definedName name="СС_КРСМЕШ">#REF!</definedName>
    <definedName name="СС_МАРГ_ЛИГ_ДП">#REF!</definedName>
    <definedName name="СС_МАССА">#REF!</definedName>
    <definedName name="СС_СЫРВН">#REF!</definedName>
    <definedName name="СС_СЫРТОЛ">#REF!</definedName>
    <definedName name="сссс" localSheetId="0">'Приложение 1 2021'!сссс</definedName>
    <definedName name="сссс" localSheetId="1">#N/A</definedName>
    <definedName name="сссс">[0]!сссс</definedName>
    <definedName name="ссы" localSheetId="0">'Приложение 1 2021'!ссы</definedName>
    <definedName name="ссы" localSheetId="1">#N/A</definedName>
    <definedName name="ссы">[0]!ссы</definedName>
    <definedName name="ссы2" localSheetId="0">'Приложение 1 2021'!ссы2</definedName>
    <definedName name="ссы2" localSheetId="1">#N/A</definedName>
    <definedName name="ссы2">[0]!ссы2</definedName>
    <definedName name="статьи" localSheetId="0">#REF!</definedName>
    <definedName name="статьи" localSheetId="1">#REF!</definedName>
    <definedName name="статьи">#REF!</definedName>
    <definedName name="статьи_план" localSheetId="0">#REF!</definedName>
    <definedName name="статьи_план">#REF!</definedName>
    <definedName name="статьи_факт" localSheetId="0">#REF!</definedName>
    <definedName name="статьи_факт">#REF!</definedName>
    <definedName name="сто">#REF!</definedName>
    <definedName name="сто_проц_ф">#REF!</definedName>
    <definedName name="сто_процентов">#REF!</definedName>
    <definedName name="СЫР_ВН">#REF!</definedName>
    <definedName name="СЫР_ТОЛ">#REF!</definedName>
    <definedName name="СЫРА">#REF!</definedName>
    <definedName name="т" localSheetId="0">'Приложение 1 2021'!т</definedName>
    <definedName name="т" localSheetId="1">'Приложение 1 2022'!т</definedName>
    <definedName name="т">[0]!т</definedName>
    <definedName name="ТВ_ЭЛЦ3" localSheetId="0">#REF!</definedName>
    <definedName name="ТВ_ЭЛЦ3" localSheetId="1">#REF!</definedName>
    <definedName name="ТВ_ЭЛЦ3">#REF!</definedName>
    <definedName name="тепло_проц_ф" localSheetId="0">#REF!</definedName>
    <definedName name="тепло_проц_ф">#REF!</definedName>
    <definedName name="тепло_процент" localSheetId="0">#REF!</definedName>
    <definedName name="тепло_процент">#REF!</definedName>
    <definedName name="ТЗР">#REF!</definedName>
    <definedName name="ТОЛ">#REF!</definedName>
    <definedName name="ТОЛЛИНГ_СЫРЕЦ">#REF!</definedName>
    <definedName name="ТР">#REF!</definedName>
    <definedName name="третий">#REF!</definedName>
    <definedName name="у" localSheetId="0">'Приложение 1 2021'!у</definedName>
    <definedName name="у" localSheetId="1">#N/A</definedName>
    <definedName name="у">[0]!у</definedName>
    <definedName name="УП" localSheetId="0">'Приложение 1 2021'!УП</definedName>
    <definedName name="УП" localSheetId="1">'Приложение 1 2022'!УП</definedName>
    <definedName name="УП">[0]!УП</definedName>
    <definedName name="уфэ" localSheetId="0">'Приложение 1 2021'!уфэ</definedName>
    <definedName name="уфэ" localSheetId="1">'Приложение 1 2022'!уфэ</definedName>
    <definedName name="уфэ">[0]!уфэ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localSheetId="1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 localSheetId="0">#REF!</definedName>
    <definedName name="факт" localSheetId="1">#REF!</definedName>
    <definedName name="факт">#REF!</definedName>
    <definedName name="ФЕВ_РУБ" localSheetId="0">#REF!</definedName>
    <definedName name="ФЕВ_РУБ">#REF!</definedName>
    <definedName name="февраль" localSheetId="0">#REF!</definedName>
    <definedName name="февраль">#REF!</definedName>
    <definedName name="ФЛ_К">#REF!</definedName>
    <definedName name="форм">#REF!</definedName>
    <definedName name="форма">#REF!</definedName>
    <definedName name="ФОРМА1">#REF!</definedName>
    <definedName name="Формат_ширина" localSheetId="0">'Приложение 1 2021'!Формат_ширина</definedName>
    <definedName name="Формат_ширина" localSheetId="1">'Приложение 1 2022'!Формат_ширина</definedName>
    <definedName name="Формат_ширина">[0]!Формат_ширина</definedName>
    <definedName name="формулы" localSheetId="0">#REF!</definedName>
    <definedName name="формулы" localSheetId="1">#REF!</definedName>
    <definedName name="формулы">#REF!</definedName>
    <definedName name="ффф" localSheetId="0">#REF!</definedName>
    <definedName name="ффф">#REF!</definedName>
    <definedName name="ФФФ2" localSheetId="0">#REF!</definedName>
    <definedName name="ФФФ2">#REF!</definedName>
    <definedName name="ФЫ">#REF!</definedName>
    <definedName name="фыв" localSheetId="0">'Приложение 1 2021'!фыв</definedName>
    <definedName name="фыв" localSheetId="1">'Приложение 1 2022'!фыв</definedName>
    <definedName name="фыв">[0]!фыв</definedName>
    <definedName name="х" localSheetId="0">'Приложение 1 2021'!х</definedName>
    <definedName name="х" localSheetId="1">'Приложение 1 2022'!х</definedName>
    <definedName name="х">[0]!х</definedName>
    <definedName name="ХЛ_Н" localSheetId="0">#REF!</definedName>
    <definedName name="ХЛ_Н" localSheetId="1">#REF!</definedName>
    <definedName name="ХЛ_Н">#REF!</definedName>
    <definedName name="ц" localSheetId="0">'Приложение 1 2021'!ц</definedName>
    <definedName name="ц" localSheetId="1">#N/A</definedName>
    <definedName name="ц">[0]!ц</definedName>
    <definedName name="ЦЕННЗП_АВЧ" localSheetId="0">#REF!</definedName>
    <definedName name="ЦЕННЗП_АВЧ" localSheetId="1">#REF!</definedName>
    <definedName name="ЦЕННЗП_АВЧ">#REF!</definedName>
    <definedName name="ЦЕХР" localSheetId="0">#REF!</definedName>
    <definedName name="ЦЕХР">#REF!</definedName>
    <definedName name="ЦЕХС" localSheetId="0">#REF!</definedName>
    <definedName name="ЦЕХС">#REF!</definedName>
    <definedName name="цу" localSheetId="0">'Приложение 1 2021'!цу</definedName>
    <definedName name="цу" localSheetId="1">#N/A</definedName>
    <definedName name="цу">[0]!цу</definedName>
    <definedName name="ч" localSheetId="0">'Приложение 1 2021'!ч</definedName>
    <definedName name="ч" localSheetId="1">'Приложение 1 2022'!ч</definedName>
    <definedName name="ч">[0]!ч</definedName>
    <definedName name="четвертый" localSheetId="0">#REF!</definedName>
    <definedName name="четвертый" localSheetId="1">#REF!</definedName>
    <definedName name="четвертый">#REF!</definedName>
    <definedName name="ш" localSheetId="0">'Приложение 1 2021'!ш</definedName>
    <definedName name="ш" localSheetId="1">'Приложение 1 2022'!ш</definedName>
    <definedName name="ш">[0]!ш</definedName>
    <definedName name="ШТАНГИ" localSheetId="0">#REF!</definedName>
    <definedName name="ШТАНГИ" localSheetId="1">#REF!</definedName>
    <definedName name="ШТАНГИ">#REF!</definedName>
    <definedName name="щ" localSheetId="0">'Приложение 1 2021'!щ</definedName>
    <definedName name="щ" localSheetId="1">'Приложение 1 2022'!щ</definedName>
    <definedName name="щ">[0]!щ</definedName>
    <definedName name="ъ" localSheetId="0">#REF!</definedName>
    <definedName name="ъ" localSheetId="1">#REF!</definedName>
    <definedName name="ъ">#REF!</definedName>
    <definedName name="ы" localSheetId="0">'Приложение 1 2021'!ы</definedName>
    <definedName name="ы" localSheetId="1">'Приложение 1 2022'!ы</definedName>
    <definedName name="ы">[0]!ы</definedName>
    <definedName name="ыв" localSheetId="0">'Приложение 1 2021'!ыв</definedName>
    <definedName name="ыв" localSheetId="1">#N/A</definedName>
    <definedName name="ыв">[0]!ыв</definedName>
    <definedName name="ыыыы" localSheetId="0">'Приложение 1 2021'!ыыыы</definedName>
    <definedName name="ыыыы" localSheetId="1">#N/A</definedName>
    <definedName name="ыыыы">[0]!ыыыы</definedName>
    <definedName name="ыыыыы" localSheetId="0">'Приложение 1 2021'!ыыыыы</definedName>
    <definedName name="ыыыыы" localSheetId="1">'Приложение 1 2022'!ыыыыы</definedName>
    <definedName name="ыыыыы">[0]!ыыыыы</definedName>
    <definedName name="ыыыыыы" localSheetId="0">'Приложение 1 2021'!ыыыыыы</definedName>
    <definedName name="ыыыыыы" localSheetId="1">'Приложение 1 2022'!ыыыыыы</definedName>
    <definedName name="ыыыыыы">[0]!ыыыыыы</definedName>
    <definedName name="ыыыыыыыыыыыыыыы" localSheetId="0">'Приложение 1 2021'!ыыыыыыыыыыыыыыы</definedName>
    <definedName name="ыыыыыыыыыыыыыыы" localSheetId="1">'Приложение 1 2022'!ыыыыыыыыыыыыыыы</definedName>
    <definedName name="ыыыыыыыыыыыыыыы">[0]!ыыыыыыыыыыыыыыы</definedName>
    <definedName name="ь" localSheetId="0">'Приложение 1 2021'!ь</definedName>
    <definedName name="ь" localSheetId="1">'Приложение 1 2022'!ь</definedName>
    <definedName name="ь">[0]!ь</definedName>
    <definedName name="ьь" localSheetId="0">#REF!</definedName>
    <definedName name="ьь" localSheetId="1">#REF!</definedName>
    <definedName name="ьь">#REF!</definedName>
    <definedName name="ььььь" localSheetId="0">'Приложение 1 2021'!ььььь</definedName>
    <definedName name="ььььь" localSheetId="1">'Приложение 1 2022'!ььььь</definedName>
    <definedName name="ььььь">[0]!ььььь</definedName>
    <definedName name="э" localSheetId="0">'Приложение 1 2021'!э</definedName>
    <definedName name="э" localSheetId="1">'Приложение 1 2022'!э</definedName>
    <definedName name="э">[0]!э</definedName>
    <definedName name="электро_проц_ф" localSheetId="0">#REF!</definedName>
    <definedName name="электро_проц_ф" localSheetId="1">#REF!</definedName>
    <definedName name="электро_проц_ф">#REF!</definedName>
    <definedName name="электро_процент" localSheetId="0">#REF!</definedName>
    <definedName name="электро_процент">#REF!</definedName>
    <definedName name="ЭН" localSheetId="0">#REF!</definedName>
    <definedName name="ЭН">#REF!</definedName>
    <definedName name="ЭЭ_">#REF!</definedName>
    <definedName name="ЭЭ_ЗФА">#REF!</definedName>
    <definedName name="эээээээээээээээээээээ" localSheetId="0">'Приложение 1 2021'!эээээээээээээээээээээ</definedName>
    <definedName name="эээээээээээээээээээээ" localSheetId="1">'Приложение 1 2022'!эээээээээээээээээээээ</definedName>
    <definedName name="эээээээээээээээээээээ">[0]!эээээээээээээээээээээ</definedName>
    <definedName name="ю" localSheetId="0">'Приложение 1 2021'!ю</definedName>
    <definedName name="ю" localSheetId="1">'Приложение 1 2022'!ю</definedName>
    <definedName name="ю">[0]!ю</definedName>
    <definedName name="я" localSheetId="0">'Приложение 1 2021'!я</definedName>
    <definedName name="я" localSheetId="1">'Приложение 1 2022'!я</definedName>
    <definedName name="я">[0]!я</definedName>
    <definedName name="ЯНВ_РУБ" localSheetId="0">#REF!</definedName>
    <definedName name="ЯНВ_РУБ" localSheetId="1">#REF!</definedName>
    <definedName name="ЯНВ_РУБ">#REF!</definedName>
  </definedNames>
  <calcPr calcId="125725"/>
</workbook>
</file>

<file path=xl/calcChain.xml><?xml version="1.0" encoding="utf-8"?>
<calcChain xmlns="http://schemas.openxmlformats.org/spreadsheetml/2006/main">
  <c r="CL21" i="94"/>
  <c r="CL19"/>
  <c r="CD19"/>
  <c r="CD18"/>
  <c r="CD17"/>
  <c r="CD16"/>
  <c r="CD15"/>
  <c r="BN19" l="1"/>
  <c r="BF19"/>
  <c r="AH19"/>
  <c r="BF17"/>
  <c r="AH17"/>
  <c r="BF16"/>
  <c r="AH16"/>
  <c r="BF15"/>
  <c r="AH15"/>
  <c r="F1720" i="93" l="1"/>
  <c r="E1720"/>
  <c r="D1720"/>
  <c r="F1709"/>
  <c r="E1709"/>
  <c r="D1709"/>
  <c r="F1151"/>
  <c r="E1151"/>
  <c r="D1151"/>
  <c r="F193"/>
  <c r="E193"/>
  <c r="D193"/>
  <c r="F190"/>
  <c r="E190"/>
  <c r="D190"/>
  <c r="F188"/>
  <c r="E188"/>
  <c r="D188"/>
  <c r="F186"/>
  <c r="E186"/>
  <c r="D186"/>
  <c r="F180"/>
  <c r="E180"/>
  <c r="D180"/>
  <c r="F175"/>
  <c r="E175"/>
  <c r="D175"/>
  <c r="F173"/>
  <c r="E173"/>
  <c r="D173"/>
  <c r="F166"/>
  <c r="E166"/>
  <c r="D166"/>
  <c r="F162"/>
  <c r="E162"/>
  <c r="D162"/>
  <c r="F158"/>
  <c r="E158"/>
  <c r="D158"/>
  <c r="F153"/>
  <c r="E153"/>
  <c r="D153"/>
  <c r="F151"/>
  <c r="E151"/>
  <c r="D151"/>
  <c r="F145"/>
  <c r="E145"/>
  <c r="D145"/>
  <c r="F143"/>
  <c r="E143"/>
  <c r="D143"/>
  <c r="F141"/>
  <c r="E141"/>
  <c r="D141"/>
  <c r="D138" s="1"/>
  <c r="F139"/>
  <c r="E139"/>
  <c r="E138" s="1"/>
  <c r="D139"/>
  <c r="F138"/>
  <c r="F132"/>
  <c r="F131" s="1"/>
  <c r="E132"/>
  <c r="E131" s="1"/>
  <c r="D132"/>
  <c r="D131"/>
  <c r="F129"/>
  <c r="E129"/>
  <c r="D129"/>
  <c r="F114"/>
  <c r="E114"/>
  <c r="D114"/>
  <c r="F107"/>
  <c r="E107"/>
  <c r="D107"/>
  <c r="F64"/>
  <c r="E64"/>
  <c r="D64"/>
  <c r="F6"/>
  <c r="E6"/>
  <c r="E5" s="1"/>
  <c r="D6"/>
  <c r="D5"/>
  <c r="F5" l="1"/>
  <c r="D157"/>
  <c r="F157"/>
  <c r="E157"/>
  <c r="E172"/>
  <c r="D172"/>
  <c r="F172"/>
  <c r="D5" i="87" l="1"/>
  <c r="D146" l="1"/>
  <c r="D138"/>
  <c r="D131"/>
  <c r="D69"/>
  <c r="D6"/>
  <c r="D159"/>
  <c r="D155"/>
  <c r="D149"/>
  <c r="D148" s="1"/>
  <c r="D182"/>
  <c r="D180"/>
  <c r="D178"/>
  <c r="D176"/>
  <c r="D172"/>
  <c r="D166"/>
  <c r="D164"/>
  <c r="D175" l="1"/>
  <c r="D158"/>
  <c r="I201" l="1"/>
  <c r="H201"/>
  <c r="D192"/>
  <c r="D185" s="1"/>
  <c r="I185"/>
  <c r="I158"/>
  <c r="H185" l="1"/>
  <c r="H158" l="1"/>
  <c r="F608" i="85" l="1"/>
  <c r="E608"/>
  <c r="D608"/>
  <c r="F240"/>
  <c r="E240"/>
  <c r="D240"/>
  <c r="F238"/>
  <c r="E238"/>
  <c r="D238"/>
  <c r="F234"/>
  <c r="E234"/>
  <c r="D234"/>
  <c r="F231"/>
  <c r="E231"/>
  <c r="D231"/>
  <c r="F225"/>
  <c r="E225"/>
  <c r="D225"/>
  <c r="F221"/>
  <c r="E221"/>
  <c r="D221"/>
  <c r="F215"/>
  <c r="E215"/>
  <c r="D215"/>
  <c r="F212"/>
  <c r="E212"/>
  <c r="D212"/>
  <c r="F209"/>
  <c r="E209"/>
  <c r="D209"/>
  <c r="F207"/>
  <c r="E207"/>
  <c r="E204"/>
  <c r="D204"/>
  <c r="E202"/>
  <c r="D202"/>
  <c r="E200"/>
  <c r="D200"/>
  <c r="E198"/>
  <c r="D198"/>
  <c r="E193"/>
  <c r="D193"/>
  <c r="E191"/>
  <c r="D191"/>
  <c r="E187"/>
  <c r="D186"/>
  <c r="E180"/>
  <c r="D180"/>
  <c r="E178"/>
  <c r="D178"/>
  <c r="E176"/>
  <c r="D176"/>
  <c r="E174"/>
  <c r="D174"/>
  <c r="F165"/>
  <c r="E165"/>
  <c r="D165"/>
  <c r="F160"/>
  <c r="E160"/>
  <c r="D160"/>
  <c r="F147"/>
  <c r="E147"/>
  <c r="D147"/>
  <c r="F138"/>
  <c r="E138"/>
  <c r="D138"/>
  <c r="F136"/>
  <c r="E136"/>
  <c r="F134"/>
  <c r="E134"/>
  <c r="D134"/>
  <c r="F39"/>
  <c r="E39"/>
  <c r="D39"/>
  <c r="F8"/>
  <c r="E8"/>
  <c r="D8"/>
</calcChain>
</file>

<file path=xl/sharedStrings.xml><?xml version="1.0" encoding="utf-8"?>
<sst xmlns="http://schemas.openxmlformats.org/spreadsheetml/2006/main" count="7247" uniqueCount="3293">
  <si>
    <t>2.</t>
  </si>
  <si>
    <t>1.</t>
  </si>
  <si>
    <t>3.</t>
  </si>
  <si>
    <t>Объект электросетевого хозяйства</t>
  </si>
  <si>
    <t>Уровень напряжения, кВ</t>
  </si>
  <si>
    <t>Расходы на строительство объекта, тыс.руб.</t>
  </si>
  <si>
    <t>Строительство воздушных линий</t>
  </si>
  <si>
    <t>Строительство кабельных линий</t>
  </si>
  <si>
    <t>10/0,4</t>
  </si>
  <si>
    <t>№п/п</t>
  </si>
  <si>
    <t>4.</t>
  </si>
  <si>
    <t xml:space="preserve">Приложение№1 </t>
  </si>
  <si>
    <t>j=1,k=2,l=2,m=4,n=1</t>
  </si>
  <si>
    <t>j=1,k=2,l=2,m=3,n=2</t>
  </si>
  <si>
    <t>j=1,k=2,l=2,m=3,n=1</t>
  </si>
  <si>
    <t>j=1,k=2,l=2,m=2,n=1</t>
  </si>
  <si>
    <t>j=1,k=2,l=2,m=3,n=4</t>
  </si>
  <si>
    <t>j=1,k=2,l=2,m=1,n=1</t>
  </si>
  <si>
    <t>j=1,k=2,l=2,m=2,n=2</t>
  </si>
  <si>
    <t>j=1,k=2,l=2,m=3,n=6</t>
  </si>
  <si>
    <t>j=2,k=1</t>
  </si>
  <si>
    <t>j=3,k=1,l=4,m=1,n=1</t>
  </si>
  <si>
    <t>j=3,k=1,l=4,m=2,n=1</t>
  </si>
  <si>
    <t>k=1,l=4,m=2,n=1</t>
  </si>
  <si>
    <t>k=1,l=4,m=1,n=1</t>
  </si>
  <si>
    <t>j=3,k=1,l=4,m=3,n=1</t>
  </si>
  <si>
    <t>j=2,k=1,l=2,m=1</t>
  </si>
  <si>
    <t>j=2,k=1,l=3,m=1</t>
  </si>
  <si>
    <t>j=2,k=1,l=5,m=2</t>
  </si>
  <si>
    <t>j=2,k=1,l=5,m=1</t>
  </si>
  <si>
    <t>j=2,k=2,l=5,m=2</t>
  </si>
  <si>
    <t>Икаева Ирина Анатольевна</t>
  </si>
  <si>
    <t>Мельникова Елена Вячеславовеа</t>
  </si>
  <si>
    <t>Половинко Андрей Валерьевич</t>
  </si>
  <si>
    <t>Дробяскин Анатолий Сергеевич</t>
  </si>
  <si>
    <t>ФГБУ "Федеральная кадастровая палата" ФСГ регистации, кадастра и картографии</t>
  </si>
  <si>
    <t>Мартиросян Анаит Карапетовна</t>
  </si>
  <si>
    <t>Суровцев Дмитрий Валерьевич</t>
  </si>
  <si>
    <t>Загумённова Евгения Васильевна</t>
  </si>
  <si>
    <t>Елисеев Сергей Александрович</t>
  </si>
  <si>
    <t>Ермошина Наталья Владимировна</t>
  </si>
  <si>
    <t>Щербакова Ольга Федоровна</t>
  </si>
  <si>
    <t>Тихненко Юлия Борисовна</t>
  </si>
  <si>
    <t>Трубицын Александр Анатольевич</t>
  </si>
  <si>
    <t>Копорушко Алексей Николаевич</t>
  </si>
  <si>
    <t>Монолит ООО</t>
  </si>
  <si>
    <t>Павленко Елена Анатольевна</t>
  </si>
  <si>
    <t>Плетнёв Андрей Вениаминович</t>
  </si>
  <si>
    <t>Сергеев Евгений Михайлович</t>
  </si>
  <si>
    <t>Толмачёва Валентина Иосифовна</t>
  </si>
  <si>
    <t>Борзенко Денис Алексеевич</t>
  </si>
  <si>
    <t>Смахтина Нина Петровна</t>
  </si>
  <si>
    <t>Мельницкий Валерий Сергеевич</t>
  </si>
  <si>
    <t>Закиров Рахматилла Закирович</t>
  </si>
  <si>
    <t>Чалкина Елена Сергеевна</t>
  </si>
  <si>
    <t>Рева Андрей Георгиевич</t>
  </si>
  <si>
    <t xml:space="preserve"> Коротеева Людмила Михайловна</t>
  </si>
  <si>
    <t>Пасынкова Ирина Сергеевна</t>
  </si>
  <si>
    <t>Гадирова Лилия Николаевна</t>
  </si>
  <si>
    <t>Ванчени Елена Владимировна</t>
  </si>
  <si>
    <t>Козырева Елена Владимировна</t>
  </si>
  <si>
    <t>Сабинин Владимир Витальевич</t>
  </si>
  <si>
    <t>Ткаченко Любовь Ивановна</t>
  </si>
  <si>
    <t>Трофимова Наталья Александровна</t>
  </si>
  <si>
    <t>Полякова Марина Александровна</t>
  </si>
  <si>
    <t>Комарова Евгения Владимировна</t>
  </si>
  <si>
    <t>Малышева Антонина Дмитриевна</t>
  </si>
  <si>
    <t>Куденков Артем Юрьевич</t>
  </si>
  <si>
    <t>Борисёнок Инна Геннадьевна</t>
  </si>
  <si>
    <t>Слепченко Роман Петрович</t>
  </si>
  <si>
    <t>Ламза Анна Анатольевна</t>
  </si>
  <si>
    <t xml:space="preserve">Макухин Александр Александрович  </t>
  </si>
  <si>
    <t>Иксанов Павел Рашитович</t>
  </si>
  <si>
    <t>Гаврилов Владимир Михайлович</t>
  </si>
  <si>
    <t>"ЮСМО" ООО</t>
  </si>
  <si>
    <t>Чуйкина Валентина Владимировна</t>
  </si>
  <si>
    <t>Тимченко Любовь Георгиевна</t>
  </si>
  <si>
    <t>j=3</t>
  </si>
  <si>
    <t>Цыплухина Татьяна Николаевна</t>
  </si>
  <si>
    <t>Жолудев Леонид Романович</t>
  </si>
  <si>
    <t>Куличкова Галина Николаевна</t>
  </si>
  <si>
    <t>Лысиков Виктор Александрович</t>
  </si>
  <si>
    <t>Рустамова Амалия Мамед Кызы</t>
  </si>
  <si>
    <t>Шнырков Евгений Светланович</t>
  </si>
  <si>
    <t xml:space="preserve">Фонд поддержки социальных иницатив Газпрома в лице ООО МРГТ </t>
  </si>
  <si>
    <t>Лашков Андрей Валерьевич</t>
  </si>
  <si>
    <t>Остриченко Вера Михайловна</t>
  </si>
  <si>
    <t>Чернявский Спартак Павлович</t>
  </si>
  <si>
    <t>Жуков Дмитрий Павлович</t>
  </si>
  <si>
    <t>Шайда Алексей Александрович</t>
  </si>
  <si>
    <t>Лян Чжикай</t>
  </si>
  <si>
    <t xml:space="preserve">МП г.Благовещенска "Городской парк культуры и отдыха" </t>
  </si>
  <si>
    <t>Цоун Дмитрий Львович</t>
  </si>
  <si>
    <t>Заруба Любовь Владимировна</t>
  </si>
  <si>
    <t>Пимонова Людмила Александровна</t>
  </si>
  <si>
    <t>Опрокиднева Елена Анатольевна</t>
  </si>
  <si>
    <t>Чувахина Светлана Сергеевна</t>
  </si>
  <si>
    <t>Юренкова Василина Семеновна</t>
  </si>
  <si>
    <t>Дударев Юрий Геннадьевич</t>
  </si>
  <si>
    <t>Гоменюк Виктор Ильич</t>
  </si>
  <si>
    <t>Сорокин Сергей Александрович</t>
  </si>
  <si>
    <t>Бочеварова Галина Александровна</t>
  </si>
  <si>
    <t>Бардакова Ольга Владимировна</t>
  </si>
  <si>
    <t>Серов Денис Михайлович</t>
  </si>
  <si>
    <t>Гончаренко Сергей Юрьевич</t>
  </si>
  <si>
    <t>Кисленко Татьяна Борисовна</t>
  </si>
  <si>
    <t>Давтян Карен Гагикович</t>
  </si>
  <si>
    <t>Сторожкова Наталья Сергеевна</t>
  </si>
  <si>
    <t>Смускина Светлана Александровна</t>
  </si>
  <si>
    <t>Гулай Нелли Анатольевна</t>
  </si>
  <si>
    <t>Администрация Чигиринского сельсовета Благовещенского района Амурской области</t>
  </si>
  <si>
    <t>Мешков Юрий Алексеевич</t>
  </si>
  <si>
    <t>Иванов Олег Анатольевич</t>
  </si>
  <si>
    <t>Васина Ирина Юрьевна</t>
  </si>
  <si>
    <t>Кудрявцев Николай Владимирович</t>
  </si>
  <si>
    <t>Лепетюхина Елена Ивановна</t>
  </si>
  <si>
    <t>Сазанский  Владимир Ильич</t>
  </si>
  <si>
    <t>Ларичева Елена Ивановна</t>
  </si>
  <si>
    <t>Бондарь Вячеслав Олегович</t>
  </si>
  <si>
    <t>Король Анна Сергеевна</t>
  </si>
  <si>
    <t>Перепечин Сергей Васильевич</t>
  </si>
  <si>
    <t>Корнев Юрий Иванович</t>
  </si>
  <si>
    <t>Скрипачев Валерий Федорович</t>
  </si>
  <si>
    <t>Рыцарева Надежда Владимировна</t>
  </si>
  <si>
    <t>Иванов Александр Сергеевич</t>
  </si>
  <si>
    <t>Кунилов Юрий Иванович</t>
  </si>
  <si>
    <t>Колесников Михаил Юрьевич</t>
  </si>
  <si>
    <t>Шайда Александр Станиславович</t>
  </si>
  <si>
    <t>Бородин Владимир Николаевич</t>
  </si>
  <si>
    <t>Андреева Марина Георгиевна</t>
  </si>
  <si>
    <t>Борисов Вадим Алексеевич</t>
  </si>
  <si>
    <t>Корнеенков Юрий Валерьевич</t>
  </si>
  <si>
    <t>Растрепкина Марина Николаевна</t>
  </si>
  <si>
    <t>Шпикат Сергей Владимирович</t>
  </si>
  <si>
    <t>Щуплякова Виктория Михайловна</t>
  </si>
  <si>
    <t>Зеленуха Валентина Анатольевна</t>
  </si>
  <si>
    <t>Дубровина Елена Евгеньевна</t>
  </si>
  <si>
    <t>Зоркальцева Светлана Александровна</t>
  </si>
  <si>
    <t>Копп Владимир Егорович</t>
  </si>
  <si>
    <t>Курсова Евгения Валерьевна</t>
  </si>
  <si>
    <t>Осадчий Иван Александрович</t>
  </si>
  <si>
    <t>Федоренко Лидия Ивановна</t>
  </si>
  <si>
    <t>Бронникова Галина Павловна</t>
  </si>
  <si>
    <t>Бортновская Елена Сергеевна</t>
  </si>
  <si>
    <t>Пикалов Александр Александрович</t>
  </si>
  <si>
    <t>Андреева Ирина Олеговна</t>
  </si>
  <si>
    <t>Бабич Валентина Григорьевна</t>
  </si>
  <si>
    <t>Кузнецова Валентина Александровна</t>
  </si>
  <si>
    <t>Фатуллайев Айюб Интигам оглы</t>
  </si>
  <si>
    <t>Косырев Андрей Викторович</t>
  </si>
  <si>
    <t>Плотников Денис Николаевич</t>
  </si>
  <si>
    <t>Зубкова Татьяна Васильевна</t>
  </si>
  <si>
    <t>Быстров Вадим Александрович</t>
  </si>
  <si>
    <t>Полякова Лариса Анатольевна</t>
  </si>
  <si>
    <t>Бурдина Анастасия Никоолаевна</t>
  </si>
  <si>
    <t>Круглов Дмитрий Станиславович</t>
  </si>
  <si>
    <t>Кочканов Абдулазиз Сарваржонович</t>
  </si>
  <si>
    <t>Копылов Павел Геннадьевич</t>
  </si>
  <si>
    <t>Пимонова Алена Петровна</t>
  </si>
  <si>
    <t>Батяева Елена Федоровна</t>
  </si>
  <si>
    <t>Хаймурзин Александр Викторович</t>
  </si>
  <si>
    <t>Бауло Ульяна Андреевна</t>
  </si>
  <si>
    <t>Бормотова Екатерина Владимировна</t>
  </si>
  <si>
    <t>Аркаева Алёна Владимировна</t>
  </si>
  <si>
    <t>Дьяконов  Денис Викторович</t>
  </si>
  <si>
    <t>Калашников Александр Борисович</t>
  </si>
  <si>
    <t>Стукун Станислав Семенович</t>
  </si>
  <si>
    <t>Чарыева Фаина Халиловна</t>
  </si>
  <si>
    <t>Космач Андрей Владимирович</t>
  </si>
  <si>
    <t>Побойня Николай Федорович</t>
  </si>
  <si>
    <t>Александров Алексей Геннадьевич</t>
  </si>
  <si>
    <t>Лысак Анатолий Петрович</t>
  </si>
  <si>
    <t>Коваль Виталий Анатольевич</t>
  </si>
  <si>
    <t>Грозин Владимир Александрович</t>
  </si>
  <si>
    <t>Ганжа Наталья Валерьевна</t>
  </si>
  <si>
    <t>Катаев Александр Борисович</t>
  </si>
  <si>
    <t>Васильева Нина Васильевна</t>
  </si>
  <si>
    <t>Амурстройзаказчик ООО</t>
  </si>
  <si>
    <t>Строитель ООО</t>
  </si>
  <si>
    <t>j=1,k=2,l=2</t>
  </si>
  <si>
    <t>УМВД РФ по Амурской области</t>
  </si>
  <si>
    <t>Хао Юань</t>
  </si>
  <si>
    <t xml:space="preserve">j=1,k=2,l=2,m=4,n=4 </t>
  </si>
  <si>
    <t>ГАУЗ АО "Амурский областной онкологический диспансер"</t>
  </si>
  <si>
    <t>МУ "ГУКС"</t>
  </si>
  <si>
    <t xml:space="preserve">j=1,k=2,l=2,m=4,n=2 </t>
  </si>
  <si>
    <t>Манекин Виталий Викторович</t>
  </si>
  <si>
    <t>Местная религиозная организация православный приход храма Албазинской иконы Божией Матери "Слово Плоть Бысть"</t>
  </si>
  <si>
    <t>Корнилов Андрей Анатольевич</t>
  </si>
  <si>
    <t>Ли Лихуа</t>
  </si>
  <si>
    <t>ООО "Строительная компания "Монолит"</t>
  </si>
  <si>
    <t>Левчук Вячеслав Владимирович</t>
  </si>
  <si>
    <t>АО "АНК"</t>
  </si>
  <si>
    <t>ООО Азимут</t>
  </si>
  <si>
    <t>Матиенко Александр Андреевич</t>
  </si>
  <si>
    <t>Гридин Валентин Павлович</t>
  </si>
  <si>
    <t>Продашанова Наталья Маратовна</t>
  </si>
  <si>
    <t>Дудко Александра  Алексеевна</t>
  </si>
  <si>
    <t>Маханов Александр Викторович</t>
  </si>
  <si>
    <t>Копырина Раиса  Александровна</t>
  </si>
  <si>
    <t>Кастрюкова Лариса Викторовна</t>
  </si>
  <si>
    <t>Дуда Антон Александрович</t>
  </si>
  <si>
    <t>Маркелова Оксана Юрьевна</t>
  </si>
  <si>
    <t>Буш Дмитрий Александрович</t>
  </si>
  <si>
    <t>Дробаха Егор  Александрович</t>
  </si>
  <si>
    <t>Сосновская Ирина Александровна</t>
  </si>
  <si>
    <t>Скурихина Виктория Александровна</t>
  </si>
  <si>
    <t>Кайгородов Андрей Владимирович</t>
  </si>
  <si>
    <t>Ревин Сергей Николаевич</t>
  </si>
  <si>
    <t>Максименко Григорий Александрович</t>
  </si>
  <si>
    <t>Войтов Дмитрий Юрьевич</t>
  </si>
  <si>
    <t>Миронова Наталья Владимировна</t>
  </si>
  <si>
    <t>Карпова Елена Викторовна</t>
  </si>
  <si>
    <t>Веденчук Ирина Александровна</t>
  </si>
  <si>
    <t>Чеботова Валентина Евгеньевна</t>
  </si>
  <si>
    <t>Иванов Виталий Николаевич</t>
  </si>
  <si>
    <t>Меркун Людмила Николаевна</t>
  </si>
  <si>
    <t>Лушников Вячеслав Игоревич</t>
  </si>
  <si>
    <t>Хилько Владимир Михайлович</t>
  </si>
  <si>
    <t>ООО " ЮСМО"</t>
  </si>
  <si>
    <t>Уляхин Максим Юрьевич</t>
  </si>
  <si>
    <t>Зимина Любовь Михайловна</t>
  </si>
  <si>
    <t>Воробкалов Андрей Николаевич</t>
  </si>
  <si>
    <t>Жильцова Наталья Валентиновна</t>
  </si>
  <si>
    <t>Калинин Сергей Александрович</t>
  </si>
  <si>
    <t>Боев Николай Геннадьевич</t>
  </si>
  <si>
    <t>Юречко Сергей Алексеевич</t>
  </si>
  <si>
    <t>Хорняк Марина Геннадьевна</t>
  </si>
  <si>
    <t>Погребных Александр Владимирович</t>
  </si>
  <si>
    <t>Пакулов Сергей Валерьевич</t>
  </si>
  <si>
    <t>Кондрахин Петр Васильевич</t>
  </si>
  <si>
    <t>Устюгов Сергей Григорьевич</t>
  </si>
  <si>
    <t>Дремлюга Любовь Сергеевна</t>
  </si>
  <si>
    <t>Кузьмина Елена Алексеевна</t>
  </si>
  <si>
    <t>Забуга Игорь Николаевич</t>
  </si>
  <si>
    <t>Бунтова Татьяна Юрьевна</t>
  </si>
  <si>
    <t>Тарасов Вячеслав Андреевич</t>
  </si>
  <si>
    <t>Винокурова Эльвира Николаевна</t>
  </si>
  <si>
    <t>Демиденко Дмитрий Владимирович</t>
  </si>
  <si>
    <t>Данилова Оксана Викторовна</t>
  </si>
  <si>
    <t>Шитикова Раиса Георгиевна</t>
  </si>
  <si>
    <t>Чайко Сергей Николаевич</t>
  </si>
  <si>
    <t>Фролов Алексей Валентинович</t>
  </si>
  <si>
    <t>Олешко Римма Ивановна</t>
  </si>
  <si>
    <t>Тучин Алексей Александрович</t>
  </si>
  <si>
    <t>Бощенко Сергей Алексеевич</t>
  </si>
  <si>
    <t>Гойкалов Артем Алексеевич</t>
  </si>
  <si>
    <t>Малышев Юрий Александрович</t>
  </si>
  <si>
    <t>Солодова Галина Павловна</t>
  </si>
  <si>
    <t>Шейко Людмила Николаевна</t>
  </si>
  <si>
    <t>Жарновникова Евгения Сергеевна</t>
  </si>
  <si>
    <t>Саакян Артур Сергеевич</t>
  </si>
  <si>
    <t>Чепелев Александр Иванович</t>
  </si>
  <si>
    <t>Ягуар Геннадий Валерьевич</t>
  </si>
  <si>
    <t>Бородыня Марина Алексеевна</t>
  </si>
  <si>
    <t>Юрзанова Виктория Викторовна</t>
  </si>
  <si>
    <t>Сбитнев Сергей Геннадьевич</t>
  </si>
  <si>
    <t>Карпушев Роман Николаевич</t>
  </si>
  <si>
    <t>Саркисянц Тигран Аркадьевич</t>
  </si>
  <si>
    <t>Карнаух Сергей Иванович</t>
  </si>
  <si>
    <t>Гнездин Дмитрий Петрович</t>
  </si>
  <si>
    <t>Зайцев Антон Анатольевич</t>
  </si>
  <si>
    <t>Винников Андрей Владимирович</t>
  </si>
  <si>
    <t>Пограничный Денис Михайлович</t>
  </si>
  <si>
    <t>Кузин Аркадий Евгеньевич</t>
  </si>
  <si>
    <t>Самусев Михаил Васильевич</t>
  </si>
  <si>
    <t>Кравчук Лидия Александровна</t>
  </si>
  <si>
    <t>Грязнов Сергей Геннадьевич</t>
  </si>
  <si>
    <t>Довженко Андрей Валерьевич</t>
  </si>
  <si>
    <t>Хлебников Александр Владимирович</t>
  </si>
  <si>
    <t>Луговой Дмитрий Вячеславович</t>
  </si>
  <si>
    <t>Шароватова Анастасия Игоревна</t>
  </si>
  <si>
    <t>Сорокина Ирина Михайловна</t>
  </si>
  <si>
    <t>Симоненко Александр Васильевич</t>
  </si>
  <si>
    <t>Гельцер Владимир Васильевич</t>
  </si>
  <si>
    <t>Литвинов Константин Юрьевич</t>
  </si>
  <si>
    <t>Попова Наталья Юрьевна</t>
  </si>
  <si>
    <t>Лазаренко Борис Михайлович</t>
  </si>
  <si>
    <t>Форкин Евгений Владимирович</t>
  </si>
  <si>
    <t>Лукьянов Владимир Анисимович</t>
  </si>
  <si>
    <t>Чернякова Татьяна Алексеевна</t>
  </si>
  <si>
    <t>Решетов Юрий Сергеевич</t>
  </si>
  <si>
    <t>Сражевский Александр Алексеевич</t>
  </si>
  <si>
    <t>Шабуня Александр Викторович</t>
  </si>
  <si>
    <t>Покатилова Наталья Андреевна</t>
  </si>
  <si>
    <t>Логачева Александра Михайловна</t>
  </si>
  <si>
    <t>Хакбердиев Азамат Аслиевич</t>
  </si>
  <si>
    <t>Фахрутдинов Александр Шавкатович</t>
  </si>
  <si>
    <t>Говор Андрей Викторович</t>
  </si>
  <si>
    <t>Лучко Юрий Станиславович</t>
  </si>
  <si>
    <t>Белоусова Антонина Дмитриевна</t>
  </si>
  <si>
    <t>Савченко Екатерина Спиридоновна</t>
  </si>
  <si>
    <t>Коломоец Татьяна Александровна</t>
  </si>
  <si>
    <t>Макухин Александр Александрович</t>
  </si>
  <si>
    <t>Чешева Алена Юрьевна</t>
  </si>
  <si>
    <t>Ефремова Наталья Владимировна</t>
  </si>
  <si>
    <t>Пирогова Галина Михайловна</t>
  </si>
  <si>
    <t>Шепелева Анна Александровна</t>
  </si>
  <si>
    <t>Лебедева Маргарита Геннадьевна</t>
  </si>
  <si>
    <t>Макаренко Светлана Владимировна</t>
  </si>
  <si>
    <t>Беленченкова Ольга Геннадьевна</t>
  </si>
  <si>
    <t>Малинина Валентина Федоровна</t>
  </si>
  <si>
    <t>Кришталь Аркадий Викторович</t>
  </si>
  <si>
    <t>Даниленко Виктор Федорович</t>
  </si>
  <si>
    <t>Пронин Александр Сергеевич</t>
  </si>
  <si>
    <t>Степанова Елена Викторовна</t>
  </si>
  <si>
    <t>Федоровская Алина Сергеевна</t>
  </si>
  <si>
    <t>Борисова Любовь Александровна</t>
  </si>
  <si>
    <t>Кузнецов Артем Андреевич</t>
  </si>
  <si>
    <t>Коваленко Любовь Васильевна</t>
  </si>
  <si>
    <t>Проценко Ирина Викторовна</t>
  </si>
  <si>
    <t>Тельных Виктор Георгиевич</t>
  </si>
  <si>
    <t>Лямин Иван Михайлович</t>
  </si>
  <si>
    <t>Косицын Василий Юрьевич</t>
  </si>
  <si>
    <t>Кальченко Елизавета  Андреевна</t>
  </si>
  <si>
    <t>Лопунов НиколайФилиппович</t>
  </si>
  <si>
    <t>Брежная Нина Николаевна</t>
  </si>
  <si>
    <t>Басманов Олег Евгеньевич</t>
  </si>
  <si>
    <t>Чайка Андрей Александрович</t>
  </si>
  <si>
    <t>Королев Сергей Викторович</t>
  </si>
  <si>
    <t>ООО " Чоп" Амур Охрана"</t>
  </si>
  <si>
    <t>Макаренко Наталья Витальевна</t>
  </si>
  <si>
    <t>Гассан Илья Александрович</t>
  </si>
  <si>
    <t>Ерофеева Раиса Петровна</t>
  </si>
  <si>
    <t>Мигунов Павел Викторович</t>
  </si>
  <si>
    <t>Гостев Григорий Ильич</t>
  </si>
  <si>
    <t>Васильева Ольга Владимировна</t>
  </si>
  <si>
    <t>Забелин Сергей Викторович</t>
  </si>
  <si>
    <t>Суслеганова Ольга Анатольевна</t>
  </si>
  <si>
    <t>Давыдова Анна Алексеевна</t>
  </si>
  <si>
    <t>Тимофеев Павел Николаевич</t>
  </si>
  <si>
    <t>Рычкова Раиса Сергеевна</t>
  </si>
  <si>
    <t>Войтенко Наталья Валерьевна</t>
  </si>
  <si>
    <t>Смолярчук Дмитрий Алексеевич</t>
  </si>
  <si>
    <t>Чепрасова Надежда Николаевна</t>
  </si>
  <si>
    <t>Чистяк Наталья Александровна</t>
  </si>
  <si>
    <t>Пограничный Михаил Евгеньевич</t>
  </si>
  <si>
    <t xml:space="preserve">Коваленок Вера Игоревна </t>
  </si>
  <si>
    <t xml:space="preserve">Ильин Владимир Викторович </t>
  </si>
  <si>
    <t>Оробий Александр Сергеевич</t>
  </si>
  <si>
    <t>Брагин Владимир Иннокентьевич</t>
  </si>
  <si>
    <t>Полищук Дмитрий Николаевич</t>
  </si>
  <si>
    <t>Чистяков Алексей Александрович</t>
  </si>
  <si>
    <t>Мовсесян Артак Арамазанович</t>
  </si>
  <si>
    <t>Плодухин Константин Григорьевич</t>
  </si>
  <si>
    <t>Мелешко Евгений Александрович</t>
  </si>
  <si>
    <t>Калугина Раиса Михайловна</t>
  </si>
  <si>
    <t>Белан Юлия Валерьевна</t>
  </si>
  <si>
    <t>Бортновский Юрий Станиславович</t>
  </si>
  <si>
    <t>Соломин ВиталийАлександрович</t>
  </si>
  <si>
    <t>Будник Сергей Геннадьевич</t>
  </si>
  <si>
    <t>Федорищева Екатерина Валерьевна</t>
  </si>
  <si>
    <t>Кайгородов Евгений Владимирович</t>
  </si>
  <si>
    <t>Рачкаускас Марина Анатольевна</t>
  </si>
  <si>
    <t>Фомин Игорь Александрович</t>
  </si>
  <si>
    <t>Федоренко Виктор Петрович</t>
  </si>
  <si>
    <t>Магамедов Эдуард Зейналович</t>
  </si>
  <si>
    <t>Холоденко Сергей Станиславович</t>
  </si>
  <si>
    <t>Артюков Михаил Александрович</t>
  </si>
  <si>
    <t>Никифоров Андрей Владимирович</t>
  </si>
  <si>
    <t>Прокопьев Сергей Александрович</t>
  </si>
  <si>
    <t>Романова Галина Александровна</t>
  </si>
  <si>
    <t>Кузьмин Александр Иванович</t>
  </si>
  <si>
    <t>Баженов Андрей Петрович</t>
  </si>
  <si>
    <t>Кривоногов Александр Владимирович</t>
  </si>
  <si>
    <t>Саяпин Евгений Иннокентьевич</t>
  </si>
  <si>
    <t>Гладких Валерий Васильевич</t>
  </si>
  <si>
    <t xml:space="preserve">Демкин Александр Михайлович </t>
  </si>
  <si>
    <t>Смирнов Кирилл Павлович</t>
  </si>
  <si>
    <t>Перунова Алина Владимировна</t>
  </si>
  <si>
    <t>Протопопов Олег Николаевич</t>
  </si>
  <si>
    <t>Красноперов Александр Вячеславович</t>
  </si>
  <si>
    <t>Больбот Александр Владимирович</t>
  </si>
  <si>
    <t>Михайлова Людмила Петровна</t>
  </si>
  <si>
    <t>Мухамедияров Юрий Анатольевич</t>
  </si>
  <si>
    <t>Остапенко Людмила Евгеньевна</t>
  </si>
  <si>
    <t>Кипко Оксана Борисовна</t>
  </si>
  <si>
    <t>Юрченко Людмила Борисовна</t>
  </si>
  <si>
    <t>Федоров Егор Иванович</t>
  </si>
  <si>
    <t>Романов Максим Витальевич</t>
  </si>
  <si>
    <t>Коломеец Татьяна Александровна</t>
  </si>
  <si>
    <t>Нехаенко Елена Ивановна</t>
  </si>
  <si>
    <t>Цуканов Валерий Анатольевич</t>
  </si>
  <si>
    <t>Сафарова Култанчин Адиширин Кызы</t>
  </si>
  <si>
    <t>Крахмалова Анастасия Викторовна</t>
  </si>
  <si>
    <t>Токаренко Ольга Евгеньевна</t>
  </si>
  <si>
    <t>Заозёрова Алла Константиновна</t>
  </si>
  <si>
    <t>Кроловецкий Виктор Владимирович</t>
  </si>
  <si>
    <t xml:space="preserve">Гальвидес Марина Анатольевна </t>
  </si>
  <si>
    <t>Егоров Валерий Иванович</t>
  </si>
  <si>
    <t>Зозуля Галина Александровна</t>
  </si>
  <si>
    <t>Лазукин Виктор Яковлевич</t>
  </si>
  <si>
    <t>Копылова Наталья Викторовна</t>
  </si>
  <si>
    <t>Калашников Сергей Евгеньевич</t>
  </si>
  <si>
    <t>Салтыкова Марина Анатольевна</t>
  </si>
  <si>
    <t>Иванова Алёна Степановна</t>
  </si>
  <si>
    <t>Водашенко Татьяна Анатольевна</t>
  </si>
  <si>
    <t>Голощапов Виктор Викторович</t>
  </si>
  <si>
    <t>Скородумов Сергей Сергеевич</t>
  </si>
  <si>
    <t>Владычко Алексей Викторович</t>
  </si>
  <si>
    <t>Гордеюк Елена Валентиновна</t>
  </si>
  <si>
    <t>Сысоев Роман Петрович</t>
  </si>
  <si>
    <t>Кривоченко Сергей Александрович</t>
  </si>
  <si>
    <t>Рыбин Владимир Робертович</t>
  </si>
  <si>
    <t>Стародубова Людмила  Алексеевна</t>
  </si>
  <si>
    <t>Андрейкин Александр Вячеславович</t>
  </si>
  <si>
    <t>Совгирь Максим Андреевич</t>
  </si>
  <si>
    <t>Олейникова Любовь Ивановна</t>
  </si>
  <si>
    <t>Штабной Евгений Викторович</t>
  </si>
  <si>
    <t>Золотарев Александр Иннокентьевич</t>
  </si>
  <si>
    <t>Шаповал Александр Борисович</t>
  </si>
  <si>
    <t>Васильев Никита Вячеславович</t>
  </si>
  <si>
    <t>Тараканов Геннадий Алексеевич</t>
  </si>
  <si>
    <t>Горло Алексей Петрович</t>
  </si>
  <si>
    <t>Шутов Евгений Васильевич</t>
  </si>
  <si>
    <t>Файзрахманов  Ринат Халилрахманович</t>
  </si>
  <si>
    <t>Пятков Сергей Григорьевич</t>
  </si>
  <si>
    <t>Савичева Светлана Сергеевна</t>
  </si>
  <si>
    <t>Бурчёнков Владимир Геннадьевич</t>
  </si>
  <si>
    <t>Шаповал Ольга Григорьевна</t>
  </si>
  <si>
    <t>Аленцева Альбина Анатольевна</t>
  </si>
  <si>
    <t>Буянов Виктор Тимофеевич</t>
  </si>
  <si>
    <t>Трофимов Станислав Сергеевич</t>
  </si>
  <si>
    <t>Новикова Нина Владимировна</t>
  </si>
  <si>
    <t>Батраков Михаил Александрович</t>
  </si>
  <si>
    <t>Шаройко Александр Викторович</t>
  </si>
  <si>
    <t>Баклажко Екатерина Владимировна</t>
  </si>
  <si>
    <t>Степанов Евгений Владимирович.</t>
  </si>
  <si>
    <t>Савин Дмитрий Фёдорович</t>
  </si>
  <si>
    <t>Молчанов Иван Юрьевич</t>
  </si>
  <si>
    <t>Козлов Виталий Александрович</t>
  </si>
  <si>
    <t>Левковская Людмила Геннадьевна</t>
  </si>
  <si>
    <t>Галичанина Наталья Юрьевна</t>
  </si>
  <si>
    <t>Золотухина Светлана Михайловна</t>
  </si>
  <si>
    <t>Бокач Руслан Викторович</t>
  </si>
  <si>
    <t>Столяров Артём Олегович</t>
  </si>
  <si>
    <t>Селиванова Светлана Александровна</t>
  </si>
  <si>
    <t xml:space="preserve">Маврин Александр Владимирович </t>
  </si>
  <si>
    <t>Савенок Ирина Анатольевна</t>
  </si>
  <si>
    <t>Федотова Светлана Михайловна</t>
  </si>
  <si>
    <t>Корастылёв Сергей Романович</t>
  </si>
  <si>
    <t>Высоцкий Александр Сергеевич</t>
  </si>
  <si>
    <t>Грицун Роман Сергеевич</t>
  </si>
  <si>
    <t>Щербаков Иван Николаевич</t>
  </si>
  <si>
    <t>Супранова Ирина Олеговна</t>
  </si>
  <si>
    <t>Амельченко Михаил Николаевич</t>
  </si>
  <si>
    <t>Нэлина Елена Александровна</t>
  </si>
  <si>
    <t>Дроздов Андрей Анатольевич</t>
  </si>
  <si>
    <t>Гришко Ольга Илюсовна</t>
  </si>
  <si>
    <t>Медведев Александр Дмитриевич</t>
  </si>
  <si>
    <t>Бабич Дмитрий Владимирович</t>
  </si>
  <si>
    <t>Швейдюк Кирилл Александрович</t>
  </si>
  <si>
    <t>Алисеенко Вячеслав Алексеевич</t>
  </si>
  <si>
    <t>Недоступ Константин Александрович</t>
  </si>
  <si>
    <t>Бурлакова Любовь Владимировна</t>
  </si>
  <si>
    <t>Жуковский Вячеслав Александрович</t>
  </si>
  <si>
    <t>Рюмкин Евгений Михайлович</t>
  </si>
  <si>
    <t>Фадеев Александр Евгеньевич</t>
  </si>
  <si>
    <t>Днепровский Олег Прокопьевич</t>
  </si>
  <si>
    <t>Дзюба Алексей Алексеевич</t>
  </si>
  <si>
    <t>Бердов Тимур Дамирович</t>
  </si>
  <si>
    <t>Барашков Владимир Викторович</t>
  </si>
  <si>
    <t>Симонова Наталья Николаевна</t>
  </si>
  <si>
    <t>Овчинников Михаил Александрович</t>
  </si>
  <si>
    <t>Прокопов Николай Васильевич</t>
  </si>
  <si>
    <t>Якубова Светлана Анатольевна</t>
  </si>
  <si>
    <t>Поветкина Людмила Викторовна</t>
  </si>
  <si>
    <t>Усачева Алена Анатольевна</t>
  </si>
  <si>
    <t>Суторин Михаил юрьевич</t>
  </si>
  <si>
    <t>Дорошенко Андрей Викторович</t>
  </si>
  <si>
    <t>Житкевич Олег Васильевич</t>
  </si>
  <si>
    <t>Колесник Валерия Владимировна</t>
  </si>
  <si>
    <t>Семененко Татьяна Вадимовна</t>
  </si>
  <si>
    <t>Гоман Александр Петрович</t>
  </si>
  <si>
    <t>Жигалов Александр Анатольевич</t>
  </si>
  <si>
    <t>Арьянов  Олег Михайлович</t>
  </si>
  <si>
    <t>Серая Тамара Алексеевна</t>
  </si>
  <si>
    <t>Войт Вера Викторовна</t>
  </si>
  <si>
    <t>Гонеева Надежда Александровна</t>
  </si>
  <si>
    <t>Гусев Анатолий Иванович</t>
  </si>
  <si>
    <t>Мельник Михаил Владимирович</t>
  </si>
  <si>
    <t>Коваленко Валерий Владимирович</t>
  </si>
  <si>
    <t>Филинова Маргарита Витальевна</t>
  </si>
  <si>
    <t>Кирильчик Андрей Анатольевич</t>
  </si>
  <si>
    <t>Григорьева Ирина Вячеславовна</t>
  </si>
  <si>
    <t>Туйманова Людмила Николаевна</t>
  </si>
  <si>
    <t>Токарева Любовь Тихоновна</t>
  </si>
  <si>
    <t>Тарасенко Юрий Александрович</t>
  </si>
  <si>
    <t>Проценко Алексей Алексеевич</t>
  </si>
  <si>
    <t>Греховодов Фёдор Васильевич</t>
  </si>
  <si>
    <t>Пигалёв Евгений Анатольевич</t>
  </si>
  <si>
    <t>Малахивская Тамара Ивановна</t>
  </si>
  <si>
    <t>Воронов Сергей Владимирович</t>
  </si>
  <si>
    <t>Мороз Ольга Александровна</t>
  </si>
  <si>
    <t>Калинина Екатерина Анатольевна</t>
  </si>
  <si>
    <t>Назаренко Виктор Васильевич</t>
  </si>
  <si>
    <t>Новосельцева Ирина Валерьевна</t>
  </si>
  <si>
    <t>Уткин Андрей Владимирович</t>
  </si>
  <si>
    <t>Мезинова Ирина Витальевна</t>
  </si>
  <si>
    <t>Деркач Сергей Андреевич</t>
  </si>
  <si>
    <t>Кан Елена Геннадьевна</t>
  </si>
  <si>
    <t>Дубина Артем Александрович</t>
  </si>
  <si>
    <t>Батавская Анна Викторовна</t>
  </si>
  <si>
    <t>Поздняков Виктор Иванович</t>
  </si>
  <si>
    <t>Кириченко Марина Борисовна</t>
  </si>
  <si>
    <t>Зыбин Александр Игоревич</t>
  </si>
  <si>
    <t>Антонова Светлана Анатольевна</t>
  </si>
  <si>
    <t>Кощеев Юрий Сергеевич</t>
  </si>
  <si>
    <t>Захаров Евгений Викторович</t>
  </si>
  <si>
    <t>Терешов Михаил Юрьевич</t>
  </si>
  <si>
    <t>Ященко Николай Федорович</t>
  </si>
  <si>
    <t>Медведева Светлана Викторовна</t>
  </si>
  <si>
    <t>Еременко Сергей Иванович</t>
  </si>
  <si>
    <t>Григорьев Михаил Васильевич</t>
  </si>
  <si>
    <t>Черножуков Константин Евгеньевич</t>
  </si>
  <si>
    <t>Лавренюк Роман Викторович</t>
  </si>
  <si>
    <t>Детков Александр Геннадьевич</t>
  </si>
  <si>
    <t>Гуцишан Надежда Александровна</t>
  </si>
  <si>
    <t>Рудковская Инна Владимировича</t>
  </si>
  <si>
    <t>Богдашин Вячеслав Валерьевич</t>
  </si>
  <si>
    <t>Демьяненко Виктор Викторович</t>
  </si>
  <si>
    <t>Кушнарев Алексей Николаевич</t>
  </si>
  <si>
    <t>Плахотнюк Сергей Иванович</t>
  </si>
  <si>
    <t>Мельников Владимир Михайлович</t>
  </si>
  <si>
    <t>Кудрявцева Юлия Михайловна</t>
  </si>
  <si>
    <t>Кощеева Виктория Валентиновна</t>
  </si>
  <si>
    <t>Морозова Ольга Михайловна</t>
  </si>
  <si>
    <t>Мягкий Александр Иванович</t>
  </si>
  <si>
    <t>Оленников Юрий Николаевич</t>
  </si>
  <si>
    <t>Резник Андрей Сергеевич</t>
  </si>
  <si>
    <t>Захаров Александр Иванович</t>
  </si>
  <si>
    <t>Каргаполова Наталия Павловна</t>
  </si>
  <si>
    <t>Громов Игорь Николаевич</t>
  </si>
  <si>
    <t>Кузьмин Андрей Юрьевич</t>
  </si>
  <si>
    <t>Омельченко Сергей Юрьевич</t>
  </si>
  <si>
    <t>Руденко Михаил Алексеевич</t>
  </si>
  <si>
    <t>Литвинская Нина Афанасьевна</t>
  </si>
  <si>
    <t>Чернышева Ася Ильинична</t>
  </si>
  <si>
    <t>Борзенко Роман Владимирович</t>
  </si>
  <si>
    <t>Волкова Светлана Анатольевна</t>
  </si>
  <si>
    <t>Пиллер Светлана Викторовна</t>
  </si>
  <si>
    <t>Чуланова Алла Александровна</t>
  </si>
  <si>
    <t>Ермакова Людмила Витальевна</t>
  </si>
  <si>
    <t>Судникович Галина Степановна</t>
  </si>
  <si>
    <t>Грозин Александр Владимирович</t>
  </si>
  <si>
    <t>Колотий Юлия Сергеевна</t>
  </si>
  <si>
    <t>Подгорный Дмитрий Викторович</t>
  </si>
  <si>
    <t>Бутов Владимир Иванович</t>
  </si>
  <si>
    <t>Бортникова Екатерина Николаевна</t>
  </si>
  <si>
    <t>Маскалец Илья Николаевич</t>
  </si>
  <si>
    <t>Талалай Вадим Сергеевич</t>
  </si>
  <si>
    <t>Самсонов Виктор Исаевич</t>
  </si>
  <si>
    <t>Ефремова Мария Игоревна</t>
  </si>
  <si>
    <t>Клатаевский Николай Борисович</t>
  </si>
  <si>
    <t>Фирсов Пётр Юрьевич</t>
  </si>
  <si>
    <t>Савченко Николай Александрович</t>
  </si>
  <si>
    <t>Гудим Вячеслав Геннадьевич</t>
  </si>
  <si>
    <t>Насырова Елена Николаевна</t>
  </si>
  <si>
    <t>Намаконова Анастасия Евгеньевна</t>
  </si>
  <si>
    <t>Шолохова Ольга Николаевна</t>
  </si>
  <si>
    <t>Таранов Михаил Васильевич</t>
  </si>
  <si>
    <t>Ковалев Сергей Викторович</t>
  </si>
  <si>
    <t>Леонов Андрей Иванович</t>
  </si>
  <si>
    <t>Коршунов Семён Сергеевич</t>
  </si>
  <si>
    <t>Вертикова Ольга Григорьевна</t>
  </si>
  <si>
    <t>Савицкий Андрей Павлович</t>
  </si>
  <si>
    <t>Губарев Сергей Геннадьевич</t>
  </si>
  <si>
    <t>Савин Иван Евгеньевич</t>
  </si>
  <si>
    <t>Пшеничников Виктор Иванович</t>
  </si>
  <si>
    <t>Асямов Николай Алексеевич</t>
  </si>
  <si>
    <t>Маскалюк Сергей Александрович</t>
  </si>
  <si>
    <t>Кожедубов Евгений Александрович</t>
  </si>
  <si>
    <t xml:space="preserve">Кубарев Александр Андреевич </t>
  </si>
  <si>
    <t>Епишкина Татьяна Анатольевна</t>
  </si>
  <si>
    <t>Ефимова Инна Ярославовна</t>
  </si>
  <si>
    <t>Лопатин Алексей Владимирович</t>
  </si>
  <si>
    <t>Калиниченко Елена Николаевна</t>
  </si>
  <si>
    <t>Иншин Евгений Викторович</t>
  </si>
  <si>
    <t>Кудрик Александр Игоревич</t>
  </si>
  <si>
    <t>Калашников Евгений Владимирович</t>
  </si>
  <si>
    <t>Демьянова Тамара Михайловна</t>
  </si>
  <si>
    <t>Назаров Константин Николаевич</t>
  </si>
  <si>
    <t>Палкина Евгения Анатольевна</t>
  </si>
  <si>
    <t>Гоголенко Пётр Петрович</t>
  </si>
  <si>
    <t>Чешев Алексей Владимирович</t>
  </si>
  <si>
    <t>Баранникова Людмила Рэмовна</t>
  </si>
  <si>
    <t>Хламов Владимир Николаевич</t>
  </si>
  <si>
    <t>Ищенко Евгений Федорович</t>
  </si>
  <si>
    <t>Глобенко Леонид Николаевич</t>
  </si>
  <si>
    <t>Константинова Галина Ивановна</t>
  </si>
  <si>
    <t>Музыченко Сергей Геннадьевич</t>
  </si>
  <si>
    <t>Спасский Виктор Валентинович</t>
  </si>
  <si>
    <t>Сергиенко Роман Александрович</t>
  </si>
  <si>
    <t>Беляева Наталья Георгиевна</t>
  </si>
  <si>
    <t>Щербаков Евгений Сергеевич</t>
  </si>
  <si>
    <t>Самусь Борис Игоревич</t>
  </si>
  <si>
    <t>Шмаров Александр Юрьевич</t>
  </si>
  <si>
    <t>Земцова Татьяна Николаевна</t>
  </si>
  <si>
    <t>Невтыра Андрей Федорович</t>
  </si>
  <si>
    <t>Спиридончук Татьяна Яковлевна</t>
  </si>
  <si>
    <t>Полукеева Валентина Кузьминична</t>
  </si>
  <si>
    <t>Давыдов Валерий Николаевич</t>
  </si>
  <si>
    <t>Степанцова Елизавета Всеволодовна</t>
  </si>
  <si>
    <t>Цой Наталья Дмитриевна</t>
  </si>
  <si>
    <t>Пятышин Александр Геннадьевич</t>
  </si>
  <si>
    <t>Бычкова Ирина Петровна</t>
  </si>
  <si>
    <t>Павлик Татьяна Александровна</t>
  </si>
  <si>
    <t>Соколов Александр Евгеньевич</t>
  </si>
  <si>
    <t>Кожин Григорий Анатольевич</t>
  </si>
  <si>
    <t>Орел Марина Владимировна</t>
  </si>
  <si>
    <t>Верхотурова Любовь Михайловна</t>
  </si>
  <si>
    <t>Галин Юрий Васильевич</t>
  </si>
  <si>
    <t>Завьялова Людмила Николаевна</t>
  </si>
  <si>
    <t>Мирсаликов Станислав Геннадьевич</t>
  </si>
  <si>
    <t>Цивилёв Александр Александрович</t>
  </si>
  <si>
    <t>Дорохова Наталья Анатольевна</t>
  </si>
  <si>
    <t>Трушина Елена Ивановна</t>
  </si>
  <si>
    <t>Жарикова Ольга Александровна</t>
  </si>
  <si>
    <t>Кривенко Алексей Васильевич</t>
  </si>
  <si>
    <t>Цыганок Денис Николаевич</t>
  </si>
  <si>
    <t>Шишелова Ирина Евгеньевна</t>
  </si>
  <si>
    <t>Рокосей Ирина Николаевна</t>
  </si>
  <si>
    <t>Яковлев Олег Геннадьевич</t>
  </si>
  <si>
    <t>Мурашова Елена Васильевна</t>
  </si>
  <si>
    <t>Алексеенко Александр Сергеевич</t>
  </si>
  <si>
    <t>Кулинич Галина Сергеевна</t>
  </si>
  <si>
    <t>Бурдинский Сергей Павлович</t>
  </si>
  <si>
    <t>Непринцева Ирина Юрьевна</t>
  </si>
  <si>
    <t>Орёл Ольга Владимировна</t>
  </si>
  <si>
    <t>Редькин Петр Васильевич</t>
  </si>
  <si>
    <t>Смирнова Татьяна Валентиновна</t>
  </si>
  <si>
    <t>Шишелова Людмила Борисовна</t>
  </si>
  <si>
    <t>Ермолин Андрей Александрович</t>
  </si>
  <si>
    <t>Марченко Анатолий Николаевич</t>
  </si>
  <si>
    <t>Степаненко Лилия Анатольевна</t>
  </si>
  <si>
    <t>Сукманов Игорь Владимирович</t>
  </si>
  <si>
    <t>Горькавый Артём Леонидович</t>
  </si>
  <si>
    <t>Билая Наталья Викторовна</t>
  </si>
  <si>
    <t>Сухарева Галина Ивановна</t>
  </si>
  <si>
    <t>Плотникова Татьяна Павловна</t>
  </si>
  <si>
    <t>Кашкаров Александр Алексеевич</t>
  </si>
  <si>
    <t>Астасевич Любовь Алексеевна</t>
  </si>
  <si>
    <t>Вечканов Михаил Владимирович</t>
  </si>
  <si>
    <t>Валькова Наталья Валентиновна</t>
  </si>
  <si>
    <t>Нечепуренко Людмила Владимировна</t>
  </si>
  <si>
    <t>Амирханян Гагик Сисакович</t>
  </si>
  <si>
    <t>Потапов Алексей Викторович</t>
  </si>
  <si>
    <t>Куценко Виктория Андреевна</t>
  </si>
  <si>
    <t>Коваленко Алексей Григорьевич</t>
  </si>
  <si>
    <t>Городнова Дарья Николаевна</t>
  </si>
  <si>
    <t>Мамчак Лариса Васильевна</t>
  </si>
  <si>
    <t>Мамонтова Ольга Борисовна</t>
  </si>
  <si>
    <t>Иванов Николай Алексеевич</t>
  </si>
  <si>
    <t>Миронов Александр Евгеньевич</t>
  </si>
  <si>
    <t>Жданова Ульяна Александровна</t>
  </si>
  <si>
    <t>Москаленко Надежда Григорьевна</t>
  </si>
  <si>
    <t>Кузьмина Вера Викторовна</t>
  </si>
  <si>
    <t>Бабынин Виктор Сергеевич</t>
  </si>
  <si>
    <t>Конончук Дмитрий Геннадьевич</t>
  </si>
  <si>
    <t>Плотникова Мария Александровна</t>
  </si>
  <si>
    <t>Коровин Виктор Викторович</t>
  </si>
  <si>
    <t>Гончарук Владимир Иванович</t>
  </si>
  <si>
    <t>Исаичева Юлия Анатольевна</t>
  </si>
  <si>
    <t>Соколова Любовь Григорьевна</t>
  </si>
  <si>
    <t>Куденков Артём Юрьевич</t>
  </si>
  <si>
    <t>Якушкин Геннадий Павлович</t>
  </si>
  <si>
    <t>Бабий Татьяна Викторовна</t>
  </si>
  <si>
    <t>Бондарева Наталья Алексеевна</t>
  </si>
  <si>
    <t>Бусыгин Евгений Михайлович</t>
  </si>
  <si>
    <t>Белобородов Игорь Валерьевич</t>
  </si>
  <si>
    <t>Борзых Евгений Владимирович</t>
  </si>
  <si>
    <t>Корниенко Ирина Ивановна</t>
  </si>
  <si>
    <t>Рябовол Владимир Васильевич</t>
  </si>
  <si>
    <t>Харитоненко Марина Петровна</t>
  </si>
  <si>
    <t>Сумбина Валентина Михайловна</t>
  </si>
  <si>
    <t>Зыков Никита Игоревич</t>
  </si>
  <si>
    <t>Осипова Елена Валерьевна</t>
  </si>
  <si>
    <t>Радченко Людмила Викторовна</t>
  </si>
  <si>
    <t>Косолапов Евгений Викторович</t>
  </si>
  <si>
    <t>Жеревчук Владимир Викторович</t>
  </si>
  <si>
    <t>Диденко Андрей Иванович</t>
  </si>
  <si>
    <t>Устюжанина Любовь Юрьевна</t>
  </si>
  <si>
    <t>Кочкин Андрей Леонтьевич</t>
  </si>
  <si>
    <t>Боброва ЗояГеоргиевна</t>
  </si>
  <si>
    <t>Гаврилова Эмилия Алфеевна</t>
  </si>
  <si>
    <t>Чернушкин Вадим Александрович</t>
  </si>
  <si>
    <t>Василов Сергей Юрьевич</t>
  </si>
  <si>
    <t>Колбина Людмила Ивановна</t>
  </si>
  <si>
    <t>Федячкин Сергей Викторович</t>
  </si>
  <si>
    <t>Маркина Надежда Валентиновна</t>
  </si>
  <si>
    <t>Селезнев Сергей Сергеевич</t>
  </si>
  <si>
    <t>ООО Региональная Строительная Компания</t>
  </si>
  <si>
    <t>Ерёменко Виктор Кириллович</t>
  </si>
  <si>
    <t>Головатенко Виктория Николаевна</t>
  </si>
  <si>
    <t>ДВОКУ Министерства обороны Российской Федерации г. Благовещенска</t>
  </si>
  <si>
    <t>Петкевич Константин Витальевич</t>
  </si>
  <si>
    <t>Шевчук Владимир Андреевич</t>
  </si>
  <si>
    <t>Управление ЖКХ</t>
  </si>
  <si>
    <t>Ходус Татьяна Сергеевна</t>
  </si>
  <si>
    <t>Бредун Иван Анатольевич</t>
  </si>
  <si>
    <t>ООО " Редакция газеты Дважды Два"</t>
  </si>
  <si>
    <t>Филатов Андрей Владимирович</t>
  </si>
  <si>
    <t>Ильченко Наталья Сергеевна</t>
  </si>
  <si>
    <t>Дерксен Наталья Викторовна</t>
  </si>
  <si>
    <t>Гулевич Сергей Юрьевич</t>
  </si>
  <si>
    <t>Федулов Виктор Александрович</t>
  </si>
  <si>
    <t>Кобыльченко Федор Борисович</t>
  </si>
  <si>
    <t>Сломова Валентина Даниловна</t>
  </si>
  <si>
    <t>Килляков Василий Геннадьевич</t>
  </si>
  <si>
    <t>Петренко Артем Николаевич</t>
  </si>
  <si>
    <t>Коробко Олег Викторович</t>
  </si>
  <si>
    <t>Устименко Юлия Алексеевна</t>
  </si>
  <si>
    <t>Панаева Алёна Михайловна</t>
  </si>
  <si>
    <t>Кириченко Владимир Ильич</t>
  </si>
  <si>
    <t>Павлова Валентина Никифоровна</t>
  </si>
  <si>
    <t>Чернышук Татьяна Владимировна</t>
  </si>
  <si>
    <t>Зубко Татьяна Николаевна</t>
  </si>
  <si>
    <t xml:space="preserve">Гоменюк Виктор Ильич </t>
  </si>
  <si>
    <t>Швецова Татьяна Алексеевна</t>
  </si>
  <si>
    <t>Прудникова Елена Юрьевна</t>
  </si>
  <si>
    <t>Гламаздин Анатолий Михайлович</t>
  </si>
  <si>
    <t>Ли Геннадий Владимирович</t>
  </si>
  <si>
    <t>Безсонова Любовь Владимировна</t>
  </si>
  <si>
    <t xml:space="preserve">Титова Вера Николаевна </t>
  </si>
  <si>
    <t xml:space="preserve">Ващук Татьяна Михайловна </t>
  </si>
  <si>
    <t>Давыдова Екатерина Максимовна</t>
  </si>
  <si>
    <t>Якименко Александр Юрьевич</t>
  </si>
  <si>
    <t>Коновалова Нина Фёдоровна</t>
  </si>
  <si>
    <t>Маркин Максим Дмитриевич</t>
  </si>
  <si>
    <t>Архаров Владимир Валерьевич</t>
  </si>
  <si>
    <t>Сидоренко Александр Павлович</t>
  </si>
  <si>
    <t>Колотаев Алексей Владимирович</t>
  </si>
  <si>
    <t>Дулидов Евгений Николаевич</t>
  </si>
  <si>
    <t>Горбунов Михаил Соломонович</t>
  </si>
  <si>
    <t>Краснова Галина Витальевна</t>
  </si>
  <si>
    <t>Аксёнов Вячеслав Анатоьевич</t>
  </si>
  <si>
    <t>Фролов Владимир Алексеевич</t>
  </si>
  <si>
    <t>Воскобойников Владимир Леонтьевич</t>
  </si>
  <si>
    <t>Мишина Людмила Ивановна</t>
  </si>
  <si>
    <t>Каримжанов Рустам Равшанжонович</t>
  </si>
  <si>
    <t xml:space="preserve">Крячко Павел Евгеньевич </t>
  </si>
  <si>
    <t>Погорелов Игорь Константинович</t>
  </si>
  <si>
    <t>Мустахов Александр Владимирович</t>
  </si>
  <si>
    <t>Якименко Ирина Константиновна</t>
  </si>
  <si>
    <t>Просекин  Дмитрий Евгеньевич</t>
  </si>
  <si>
    <t>Молодцова Ольга Александровна</t>
  </si>
  <si>
    <t>Балаев Вячеслав Владимирович</t>
  </si>
  <si>
    <t xml:space="preserve">Плужникова Альфия Сабировна </t>
  </si>
  <si>
    <t>Обухов Алексей Александрович</t>
  </si>
  <si>
    <t>Благовещенскстрой ОАО</t>
  </si>
  <si>
    <t>Сидельников Игорь Петрович</t>
  </si>
  <si>
    <t>Мацейчук Андрей николаевич</t>
  </si>
  <si>
    <t>j=1,k=2,l=2,m=3,n=3</t>
  </si>
  <si>
    <t>ООО "Жил-Комфорт"</t>
  </si>
  <si>
    <t>ООО "СЗ "Народная строительная компания"</t>
  </si>
  <si>
    <t>Жилина Лариса Викторовна</t>
  </si>
  <si>
    <t>ООО Гурман</t>
  </si>
  <si>
    <t>Тавитов Руслан Борнафович</t>
  </si>
  <si>
    <t>Амеличкин Игорь Александрович</t>
  </si>
  <si>
    <t>Сокуренко Юрий Григорьевич</t>
  </si>
  <si>
    <t>Ходосевич Наталья Николаевна</t>
  </si>
  <si>
    <t>Кондратьев Николай Иванович</t>
  </si>
  <si>
    <t>Лиходедов Михаил Васильевич</t>
  </si>
  <si>
    <t>ОАО Благовещенскстрой</t>
  </si>
  <si>
    <t>j=1,k=2,l=2,m=4,n=2</t>
  </si>
  <si>
    <t>j=2,k=1,l=4,m=2</t>
  </si>
  <si>
    <t>j=2,k=1,l=3,m=2</t>
  </si>
  <si>
    <t>j=1,k=1</t>
  </si>
  <si>
    <t>k=1,l=4,m=3,n=1</t>
  </si>
  <si>
    <t>для территорий городских населенных пунктов</t>
  </si>
  <si>
    <t>Протяженность (для линий электропередач),м</t>
  </si>
  <si>
    <t>Мощность, кВт</t>
  </si>
  <si>
    <t>Материал опоры (железнобетонные (j=3), тип провода (изолированный провод (к=1), материал провода(аллюминевый ( l=4),сечение провода (диапазон до 50 квадратных мм включительно (m=1),количество цепей (одноцепная( n=1))</t>
  </si>
  <si>
    <t>Материал опоры (железнобетонные (j=3), тип провода (изолированный провод (к=1), материал провода(аллюминевый ( l=4),сечение провода (диапазон от 50 до 100  квадратных мм включительно (m=2)),количество цепей (одноцепная( n=1))</t>
  </si>
  <si>
    <t>Материал опоры (железнобетонные (j=3), тип провода (изолированный провод (к=1), материал провода(аллюминевый ( l=4),сечение провода (диапазон от 100 до 200  квадратных мм включительно (m=3))</t>
  </si>
  <si>
    <t>Материал опоры (железнобетонные (j=3)</t>
  </si>
  <si>
    <t>тип провода (изолированный провод (к=1), материал провода(аллюминевый ( l=4),сечение провода (диапазон до 50 квадратных мм включительно (m=1))</t>
  </si>
  <si>
    <t>тип провода (изолированный провод (к=1), материал провода(аллюминевый ( l=4),сечение провода (диапазон от 50  до 100 квадратных мм включительно (m=2))</t>
  </si>
  <si>
    <t>Материал опоры (железнобетонные (j=3), тип провода (изолированный провод (к=1), материал провода(аллюминевый ( l=4),сечение провода (диапазон до 50 квадратных мм включительно (m=1)), количество цепей (одноцепная (n=1)</t>
  </si>
  <si>
    <t>Материал опоры (железнобетонные (j=3), тип провода (изолированный провод (к=1), материал провода(аллюминевый ( l=4),сечение провода (диапазон от 50  до 100 квадратных мм включительно (m=2)), количество цепей (одноцепная (n=1)</t>
  </si>
  <si>
    <t>Способ прокладки кабельных линий ( в траншеях (j=1),многожильные (k=2),кабели с бумажной изоляцией (l=2),сечение провода (диапозон до 50 квадратных мм включительно (m=1),количество кабелей в траншее (одна (n=1))</t>
  </si>
  <si>
    <t>Способ прокладки кабельных линий ( в траншеях (j=1),многожильные (k=2),кабели с бумажной изоляцией (l=2),сечение провода (диапозон от 50 до 100 квадратных мм включительно (m=2),количество кабелей в траншее (одна (n=1))</t>
  </si>
  <si>
    <t>Способ прокладки кабельных линий ( в траншеях (j=1),многожильные (k=2),кабели с бумажной изоляцией (l=2),сечение провода (диапозон от 50 до 100 квадратных мм включительно (m=2),количество кабелей в траншее (две (n=2))</t>
  </si>
  <si>
    <t>Способ прокладки кабельных линий ( в траншеях (j=1),многожильные (k=2),кабели с бумажной изоляцией (l=2), сечение провода (диапозон от 100 до 200 квадратных мм включительно (m=3),количество кабелей в траншее (одна (n=1))</t>
  </si>
  <si>
    <t>Способ прокладки кабельных линий ( в траншеях (j=1),многожильные (k=2),кабели с бумажной изоляцией (l=2), сечение провода (диапозон от 100 до 200 квадратных мм включительно (m=3),количество кабелей в траншее (две (n=2))</t>
  </si>
  <si>
    <t>Способ прокладки кабельных линий ( в траншеях (j=1),многожильные (k=2),кабели с бумажной изоляцией (l=2), сечение провода (диапозон от 100 до 200 квадратных мм включительно (m=3),количество кабелей в траншее (три(n=3))</t>
  </si>
  <si>
    <t>Способ прокладки кабельных линий ( в траншеях (j=1),многожильные (k=2),кабели с бумажной изоляцией (l=2), сечение провода (диапозон от 100 до 200 квадратных мм включительно (m=3),количество кабелей в траншее (четыре (n=4))</t>
  </si>
  <si>
    <t>Способ прокладки кабельных линий ( в траншеях (j=1),многожильные (k=2),кабели с бумажной изоляцией (l=2), сечение провода (диапозон от 100 до 200 квадратных мм включительно (m=3),количество кабелей в траншее (более четырех (n=5))</t>
  </si>
  <si>
    <t>Способ прокладки кабельных линий ( в траншеях (j=1),многожильные (k=2),кабели с бумажной изоляцией (l=2), сечение провода (диапозон от 200 до 500 квадратных мм включительно (m=4),количество кабелей в траншее (одна (n=1))</t>
  </si>
  <si>
    <t>Способ прокладки кабельных линий ( в траншеях (j=1),многожильные (k=2),кабели с бумажной изоляцией (l=2), сечение провода (диапозон от 200 до 500 квадратных мм включительно (m=4),количество кабелей в траншее (две (n=2))</t>
  </si>
  <si>
    <t>Способ прокладки кабельных линий ( в траншеях (j=1),многожильные (k=2),кабели с бумажной изоляцией (l=2), сечение провода (диапозон от 200 до 500 квадратных мм включительно (m=4),количество кабелей в траншее (четыре (n=4))</t>
  </si>
  <si>
    <t>Способ прокладки кабельных линий ( в траншеях (j=1),многожильные (k=2),кабели с бумажной изоляцией (l=2)</t>
  </si>
  <si>
    <t>Способ прокладки кабельных линий ( в траншеях (j=1),многожильные (k=2),кабели с бумажной изоляцией (l=2), сечение провода (диапозон от 100 до 200 квадратных мм включительно (m=2),количество кабелей в траншее (одна(n=1))</t>
  </si>
  <si>
    <t>Строительство трансформаторных подстанций</t>
  </si>
  <si>
    <t>Трансформаторные подстанции (ТП), за исключением распределительных трансформаторных подстанциий 10/0,4 (j=2),однотрасформаторные (к=1),трансформаторная мощность от 25 до 100 кВА включительно (l=2),столбового/мачтового типа(m=1)</t>
  </si>
  <si>
    <t>Трансформаторные подстанции (ТП), за исключением распределительных трансформаторных подстанциий 10/0,4 (j=2),однотрасформаторные (к=1),трансформаторная мощность от 100 до 250 кВА включительно (l=3),столбового/мачтового типа(m=1)</t>
  </si>
  <si>
    <t>Трансформаторные подстанции (ТП), за исключением распределительных трансформаторных подстанциий 10/0,4 (j=2),однотрасформаторные (к=1),трансформаторная мощность от 400 до1000 кВА включительно (l=5),столбового/мачтового типа(m=1)</t>
  </si>
  <si>
    <t>Трансформаторные подстанции (ТП), за исключением распределительных трансформаторных подстанциий 10/0,4 (j=2),однотрасформаторные (к=1),трансформаторная мощность от 400 до1000 кВА включительно (l=5), шкафного или киоского типа(m=2)</t>
  </si>
  <si>
    <t>Трансформаторные подстанции (ТП), за исключением распределительных трансформаторных подстанциий 10/0,4 (j=2),двухтрансформаторные и более(к=2),трансформаторная мощность от 400 до1000 кВА включительно (l=5), шкафного или киоского типа(m=2)</t>
  </si>
  <si>
    <t>Обеспечение средствами коммерческого учета электрической энергии (мощности) однофазный (j=1))</t>
  </si>
  <si>
    <t>Обеспечение средствами коммерческого учета электрической энергии (мощности) трехфазный (j=2)), прямого включения (к=1)</t>
  </si>
  <si>
    <t>Способ прокладки кабельных линий ( в траншеях (j=1),многожильные (k=2),кабели с бумажной изоляцией (l=2),сечение провода (диапозон от 100 до 200 квадратных мм включительно (m=3),количество кабелей в траншее (одна (n=1))</t>
  </si>
  <si>
    <t>Способ прокладки кабельных линий ( в траншеях (j=1),многожильные (k=2),кабели с бумажной изоляцией (l=2),сечение провода (диапозон от 100 до 200 квадратных мм включительно (m=3),количество кабелей в траншее (две (n=2))</t>
  </si>
  <si>
    <t>Способ прокладки кабельных линий ( в траншеях (j=1),многожильные (k=2),кабели с бумажной изоляцией (l=2), сечение провода (диапозон от 200 до 250 квадратных мм включительно (m=4),количество кабелей в траншее (две(n=2))</t>
  </si>
  <si>
    <t>Баранова Оксана Сергеевна</t>
  </si>
  <si>
    <t>Клавэ Олег Владимирович</t>
  </si>
  <si>
    <t>Карнабеда Нина Алексеевна</t>
  </si>
  <si>
    <t>Болдырев Вадим Ильич</t>
  </si>
  <si>
    <t>Управление ЖКХ администрации города Благовещенска.</t>
  </si>
  <si>
    <t>Сударская Татьяна Петровна</t>
  </si>
  <si>
    <t>Ничиталюк Геннадий Александрович</t>
  </si>
  <si>
    <t>Перерва Сергей Борисович</t>
  </si>
  <si>
    <t>Воронцова Галина Алексеевна</t>
  </si>
  <si>
    <t>Гудыма Алексей Александрович</t>
  </si>
  <si>
    <t>Красникова Светлана Петровна</t>
  </si>
  <si>
    <t>Кушнарёв Дмитрий Сергеевич</t>
  </si>
  <si>
    <t>Хомченко Сергей Анатольевич</t>
  </si>
  <si>
    <t>Чижов Дмитрий Вячеславович</t>
  </si>
  <si>
    <t>Галоян Вегануш Паруйровна</t>
  </si>
  <si>
    <t>Игдеев Виталий Владимирович</t>
  </si>
  <si>
    <t>Самсонов Алексей Константинович</t>
  </si>
  <si>
    <t>Максимова Елена Анатольевна</t>
  </si>
  <si>
    <t>Кван Александр Владимирович</t>
  </si>
  <si>
    <t>Рустамов Алиар Намаз Оглы</t>
  </si>
  <si>
    <t>Вашурин Леонид Николаевич</t>
  </si>
  <si>
    <t>Перескоков Виталий Германович</t>
  </si>
  <si>
    <t>Тараненко Светлана Ивановна</t>
  </si>
  <si>
    <t>Подмолода Татьяна Федоровна</t>
  </si>
  <si>
    <t>Малахова Ирина Викторовна</t>
  </si>
  <si>
    <t>Константинова Александра Александровна</t>
  </si>
  <si>
    <t>Петров Сергей Гаврилович</t>
  </si>
  <si>
    <t>Терехова Марина Викторовна</t>
  </si>
  <si>
    <t>Белодедова Татьяна Аркадьевна</t>
  </si>
  <si>
    <t>Писарев Дмитрий Александрович</t>
  </si>
  <si>
    <t>Зенкова Ирина Владимировна</t>
  </si>
  <si>
    <t>Илюшина Наталья Васильевна</t>
  </si>
  <si>
    <t>Тонких Сергей Геннадьевич</t>
  </si>
  <si>
    <t>Красноруцкая Зоя Ивановна</t>
  </si>
  <si>
    <t>Ритина Людмила Александровна</t>
  </si>
  <si>
    <t>Радживина Галина Андреевна</t>
  </si>
  <si>
    <t>Скрипцов Дмитрий Андреевич</t>
  </si>
  <si>
    <t>Чехута Александр Петрович</t>
  </si>
  <si>
    <t>ГАУЗ АО " Городская поликлиника № 1"</t>
  </si>
  <si>
    <t>Мироманова Ольга Александровна</t>
  </si>
  <si>
    <t xml:space="preserve">Безуглов Константин Геннадьевич </t>
  </si>
  <si>
    <t>Анюков Максим Сергеевич</t>
  </si>
  <si>
    <t>Зыков Александр Владимирович</t>
  </si>
  <si>
    <t>Лебедева Елена Ивановна</t>
  </si>
  <si>
    <t>Морозова Любовь Аверьяновна</t>
  </si>
  <si>
    <t>Ткаченко Ольга Олеговна</t>
  </si>
  <si>
    <t>Панчук Дмитрий Игоревич</t>
  </si>
  <si>
    <t>Дубровская Ольга Рудольфовна</t>
  </si>
  <si>
    <t>Потеряхина Надежда Евгеньевна</t>
  </si>
  <si>
    <t>Лысенко Павел Викторович</t>
  </si>
  <si>
    <t>Слободян Евгений Александрович</t>
  </si>
  <si>
    <t>Зопунян Степан Илюшович</t>
  </si>
  <si>
    <t>Захарова Наталья Владимировна</t>
  </si>
  <si>
    <t>Тайдаков Юрий Михайлович</t>
  </si>
  <si>
    <t>Абеленцева Нина Ивановна</t>
  </si>
  <si>
    <t>Рыжакова Ирина Александровна</t>
  </si>
  <si>
    <t>Астафьева Светлана Леонидовна</t>
  </si>
  <si>
    <t>Мельницкая Наталья Витальевна</t>
  </si>
  <si>
    <t>Акимов Алексей Иннокентьевич</t>
  </si>
  <si>
    <t>Переверзева Тамара Ивановна</t>
  </si>
  <si>
    <t>Макогон Александр Владимирович</t>
  </si>
  <si>
    <t>Артюшенко Артем Иванович</t>
  </si>
  <si>
    <t>Лю Фаню</t>
  </si>
  <si>
    <t>Бреславец Дмитрий Сергеевич</t>
  </si>
  <si>
    <t>Некомерческая организация " Нотариальная палата Амурской области"</t>
  </si>
  <si>
    <t>Молчанова Татьяна Александровна</t>
  </si>
  <si>
    <t>Лаптев Андрей Витальевич</t>
  </si>
  <si>
    <t>Мельников Юрий Викторович</t>
  </si>
  <si>
    <t>МКУ " ЭХС"</t>
  </si>
  <si>
    <t>Кушнарева Татьяна Юрьевна</t>
  </si>
  <si>
    <t>Шацкий Александр Александрович</t>
  </si>
  <si>
    <t>Назаркин Александр Николаевич</t>
  </si>
  <si>
    <t>Шевнев Константин Владимирович</t>
  </si>
  <si>
    <t>Хомченко Антон Денисович</t>
  </si>
  <si>
    <t>Павлов Павел Александрович</t>
  </si>
  <si>
    <t>Касьянова Светлана Андреевна</t>
  </si>
  <si>
    <t>Бойко Александр Сергеевич</t>
  </si>
  <si>
    <t>Нижегородцева  Мария Юрьевна</t>
  </si>
  <si>
    <t>Павлова Галина Семеновна</t>
  </si>
  <si>
    <t>Головачева Татьяна Николаевна</t>
  </si>
  <si>
    <t>Бигун Игорь Михайлович</t>
  </si>
  <si>
    <t>Просекина Ольга Евгеньевна</t>
  </si>
  <si>
    <t>Нырков Валентин Николаевич</t>
  </si>
  <si>
    <t>Переверзева Татьяна Владимировна</t>
  </si>
  <si>
    <t>Березовская Светлана Викторовна</t>
  </si>
  <si>
    <t>Рахимов Субхон Розиддинович</t>
  </si>
  <si>
    <t>Дзюба Оксана Валерьевна</t>
  </si>
  <si>
    <t>Мазаева Оксана Валерьевна</t>
  </si>
  <si>
    <t>Гаврилов Александр Александрович</t>
  </si>
  <si>
    <t>Кондратов Анатолий Алексеевич</t>
  </si>
  <si>
    <t>Красина Лариса Геннадьевна</t>
  </si>
  <si>
    <t xml:space="preserve">Мехтиев Хагани Мехтиевич </t>
  </si>
  <si>
    <t>Пятёркина Елена Васильевна</t>
  </si>
  <si>
    <t>Карасюк Виталий Владимирович</t>
  </si>
  <si>
    <t>Ушатова Ольга Николаевна</t>
  </si>
  <si>
    <t>Журавлев Иван Александрович</t>
  </si>
  <si>
    <t>Балезина Надежда Александровна</t>
  </si>
  <si>
    <t>Ли Ваньцзюнь</t>
  </si>
  <si>
    <t>Сторожук Алёна Николаевна</t>
  </si>
  <si>
    <t>Грищенко Алексей Леонидович</t>
  </si>
  <si>
    <t>Заподовников Юрий Михайлович</t>
  </si>
  <si>
    <t>Козлова Галина Анатольевна</t>
  </si>
  <si>
    <t>Казанцев Александр Иванович</t>
  </si>
  <si>
    <t>Гафиатулина Оксана  Александровна</t>
  </si>
  <si>
    <t>Непринцев Максим Юрьевич</t>
  </si>
  <si>
    <t>Волкова Антонина Евгеньевна</t>
  </si>
  <si>
    <t>Легенкин Денис Валерьевич</t>
  </si>
  <si>
    <t>Огородова Марина Сергеевна</t>
  </si>
  <si>
    <t>Сидорович Евгений Янушевич</t>
  </si>
  <si>
    <t>ООО " Саларис"</t>
  </si>
  <si>
    <t>Федорова Светлана Федоровна</t>
  </si>
  <si>
    <t>Зимина Екатерина Николаевна</t>
  </si>
  <si>
    <t>Садовой Дмитрий Александрович</t>
  </si>
  <si>
    <t>Жаринов Алексей Юрьевич</t>
  </si>
  <si>
    <t>ООО КСК" Хуафу"</t>
  </si>
  <si>
    <t>Пономарёв Сергей Александрович</t>
  </si>
  <si>
    <t>Клюшников Максим Владимирович</t>
  </si>
  <si>
    <t>Громов Степан Сергеевич</t>
  </si>
  <si>
    <t>Ларев Сергей Валерьевич</t>
  </si>
  <si>
    <t>тип провода (изолированный провод (к=1), материал провода(аллюминевый ( l=4),сечение провода (диапазон до 50 квадратных мм включительно (m=1),количество цепей (одноцепная( n=1)),</t>
  </si>
  <si>
    <t>Жарикова Галина Анатольевна</t>
  </si>
  <si>
    <t>Кремнев Виталий Анатольевич</t>
  </si>
  <si>
    <t>Котельникова  Маргарита Александровна</t>
  </si>
  <si>
    <t>Жеймашина Марина Валентиновна</t>
  </si>
  <si>
    <t>Канигина Татьяна Владимировна</t>
  </si>
  <si>
    <t>Красовская Анна Александровна</t>
  </si>
  <si>
    <t>тип провода (изолированный провод (к=1), материал провода(аллюминевый ( l=4),сечение провода (диапазон от 50  до 100 квадратных мм включительно (m=2),количество цепей (одноцепная( n=1)</t>
  </si>
  <si>
    <t>Глазкова Ирина Алексеевна</t>
  </si>
  <si>
    <t>Фролова Ольга Николаевна</t>
  </si>
  <si>
    <t>Варда Татьяна Юрьевна</t>
  </si>
  <si>
    <t>АО Специализированный Застройщик "АНК"</t>
  </si>
  <si>
    <t>Черненко Денис Александрович</t>
  </si>
  <si>
    <t>Громов Иван Васильевич</t>
  </si>
  <si>
    <t>тип провода (изолированный провод (к=1), материал провода(аллюминевый ( l=4),сечение провода (диапазон от 100  до 200 квадратных мм включительно (m=3),количество цепей (одноцепная( n=1)</t>
  </si>
  <si>
    <t>Самсель Евгений Александрович</t>
  </si>
  <si>
    <t>ИП Солдаткин Константин Юрьевич</t>
  </si>
  <si>
    <t>тип провода (изолированный провод (к=1), материал провода(аллюминевый ( l=4),сечение провода (диапазон от 50  до 100 квадратных мм включительно (m=2)), количество цепей (одноцепная (n=1)</t>
  </si>
  <si>
    <t>Способ прокладки кабельных линий ( в траншеях (j=1),многожильные (k=2),кабели с бумажной изоляцией (l=2),сечение провода (диапозон от 50  до 100 квадратных мм включительно (m=2),количество кабелей в траншее (две (n=2))</t>
  </si>
  <si>
    <t>Завьялов Сергей Валерьевич ИП</t>
  </si>
  <si>
    <t>Быкова Ирина Николаевна ИП</t>
  </si>
  <si>
    <t>ООО  КСК Хуафу</t>
  </si>
  <si>
    <t xml:space="preserve">Фонд поддержки социальных инициатив Газпрома </t>
  </si>
  <si>
    <t>ГАУ АО " Благовещенск КЦСОН"(Доброта)</t>
  </si>
  <si>
    <t>ООО СЗ Региональная Строительная компания</t>
  </si>
  <si>
    <t>ООО "Грандинвест"</t>
  </si>
  <si>
    <t>Глыбочка Сергей Петрович</t>
  </si>
  <si>
    <t>Способ прокладки кабельных линий ( в траншеях (j=1),многожильные (k=2),кабели с бумажной изоляцией (l=2), сечение провода (диапозон от 200 до 250 квадратных мм включительно (m=4),количество кабелей в траншее (две (n=2))</t>
  </si>
  <si>
    <t>ООО "Специализированный застройщик "Народная строительная компания"</t>
  </si>
  <si>
    <t>ООО СЗ "Вектор"</t>
  </si>
  <si>
    <t>Способ прокладки кабельных линий ( в траншеях (j=1),многожильные (k=2),кабели с бумажной изоляцией (l=2), сечение провода (диапозон от 50 до 100 квадратных мм включительно (m=2),количество кабелей в траншее (две(n=2))</t>
  </si>
  <si>
    <t>ООО ОЛИМП</t>
  </si>
  <si>
    <t>Способ прокладки кабельных линий ( в траншеях (j=1),многожильные (k=2),кабели с бумажной изоляцией (l=2), сечение провода (диапозон от 50 до 100квадратных мм включительно (m=3),количество кабелей в траншее (две (n=2))</t>
  </si>
  <si>
    <t xml:space="preserve">j=1,k=2,l=2,m=2,n=1 </t>
  </si>
  <si>
    <t>Трансформаторные подстанции (ТП), за исключением распределительных трансформаторных подстанциий 10/0,4 (j=2),однотрасформаторные (к=1),трансформаторная мощность от 250 до 400 кВА включительно (l=5),шкафного или киоского типа(m=2)</t>
  </si>
  <si>
    <t>Бояринцев Василий Сергеевич</t>
  </si>
  <si>
    <t>Трансформаторные подстанции (ТП), за исключением распределительных трансформаторных подстанциий 10/0,4 (j=2),двухтрансформаторные и более(к=2),трансформаторная мощность от 400 до 630 кВА включительно (l=5), шкафного или киоского типа(m=2)</t>
  </si>
  <si>
    <t>Обеспечение средствами коммерческого учета электрической энергии (мощности) однофазный (j=1),  прямого включения (к=1)</t>
  </si>
  <si>
    <t>Кириченко Сергей Павлович</t>
  </si>
  <si>
    <t>Черемисин Виталий Константинович</t>
  </si>
  <si>
    <t>Копылов Сергей Петрович</t>
  </si>
  <si>
    <t>Слесаренко Наталья Владимировна</t>
  </si>
  <si>
    <t>Симоненко Виктор Саввович</t>
  </si>
  <si>
    <t>Афанасьев Виталий Борисович</t>
  </si>
  <si>
    <t>Скабёлкин Андрей Сергеевич</t>
  </si>
  <si>
    <t>Басюрин Сергей Анатольевич</t>
  </si>
  <si>
    <t>Осипова Елена Юрьевна</t>
  </si>
  <si>
    <t>Чеченин Александр Иннокентьевич</t>
  </si>
  <si>
    <t>Гавриленко Петр Федорович (Гавриленко А.П)</t>
  </si>
  <si>
    <t>Птушко Валентина Николаевна</t>
  </si>
  <si>
    <t xml:space="preserve">Щеголев Николай Владимирович </t>
  </si>
  <si>
    <t>Орёл Наталья Викторовна</t>
  </si>
  <si>
    <t>Кузьменко Альбина Константиновна</t>
  </si>
  <si>
    <t>Бойко Валентин Васильевич</t>
  </si>
  <si>
    <t>Лесун Елена Юрьевна</t>
  </si>
  <si>
    <t>Буртолик Петр Иванович</t>
  </si>
  <si>
    <t>Храмов Александр Николаевич</t>
  </si>
  <si>
    <t>Липовцева Нина Павловна</t>
  </si>
  <si>
    <t>Алимский Роман Александрович</t>
  </si>
  <si>
    <t>Уксусова Ольга Викторовна</t>
  </si>
  <si>
    <t>Чистякова Олеся Владимировна</t>
  </si>
  <si>
    <t>Шадрина Алина Максимовна</t>
  </si>
  <si>
    <t>Клинова Ирина Александровна</t>
  </si>
  <si>
    <t>Акинина Анна Ивановна</t>
  </si>
  <si>
    <t>Бондаренко Галина Михайловна</t>
  </si>
  <si>
    <t>Слинчук Ирина Владимировна</t>
  </si>
  <si>
    <t>Царенко Людмила Владимировна</t>
  </si>
  <si>
    <t>Шатрова Маргарита Павловна</t>
  </si>
  <si>
    <t>Курдюмов Владимир Валентинович</t>
  </si>
  <si>
    <t>Малых Этери Тариелевна</t>
  </si>
  <si>
    <t>Бондаренко Мария Михайловна</t>
  </si>
  <si>
    <t>Зорин Сергей Викторович</t>
  </si>
  <si>
    <t>Аржаных Людмила Викторовна</t>
  </si>
  <si>
    <t>Цуриков Павел Александрович</t>
  </si>
  <si>
    <t>Степаненко Нина Ивановна</t>
  </si>
  <si>
    <t>Жаворонков Игорь Юрьевич</t>
  </si>
  <si>
    <t>Ушаков Евгений Андреевич</t>
  </si>
  <si>
    <t>Зуб Александр Михайлович</t>
  </si>
  <si>
    <t>Саяпин Анатолий Дмитриевич</t>
  </si>
  <si>
    <t>Сиволодская Анна Владимировна</t>
  </si>
  <si>
    <t>Юрченко Александр Васильевич</t>
  </si>
  <si>
    <t>Востриков Антон Валерьевич</t>
  </si>
  <si>
    <t>Оболкина Елена Владимировна</t>
  </si>
  <si>
    <t>Пустынцев Сергей Юрьевич</t>
  </si>
  <si>
    <t>Лютова Татьяна Викторовна</t>
  </si>
  <si>
    <t>Погорелова Людмила Ивановна</t>
  </si>
  <si>
    <t>Дюбаров Василий Александрович</t>
  </si>
  <si>
    <t>Башкиров Владимир Георгиевич</t>
  </si>
  <si>
    <t>Бутин Андрей Валентинович</t>
  </si>
  <si>
    <t>Пономарёва Эмилия Викторовна</t>
  </si>
  <si>
    <t>Лазарева Ирина Викторовна</t>
  </si>
  <si>
    <t>Савин Виталий Анатольевич</t>
  </si>
  <si>
    <t>Ушаков Дмитрий Викторович</t>
  </si>
  <si>
    <t>Иванова Светлана Викторовна</t>
  </si>
  <si>
    <t>Орлянская Ольга Геннадьевна</t>
  </si>
  <si>
    <t>Мишаченко Александр Сергеевич</t>
  </si>
  <si>
    <t>Слободенюк Лариса Анатольевна</t>
  </si>
  <si>
    <t>Бублик Владимир Павлович</t>
  </si>
  <si>
    <t>Хорошилова Ирина Геннадьевна</t>
  </si>
  <si>
    <t>Харисова Олеся Ильгизовна</t>
  </si>
  <si>
    <t xml:space="preserve">Кудайкин Илья Алексеевич </t>
  </si>
  <si>
    <t>Диденко Любовь Владимировна</t>
  </si>
  <si>
    <t>Малькова Анна Александровна</t>
  </si>
  <si>
    <t>Микеладзе Георгий Зурабович</t>
  </si>
  <si>
    <t>Крамаренко Олег Андреевич</t>
  </si>
  <si>
    <t>Колищук Виктор Дмитриевич</t>
  </si>
  <si>
    <t>Демиденко Ольга Александровна</t>
  </si>
  <si>
    <t>Даниленко Алла Владимировна</t>
  </si>
  <si>
    <t>Полякова Наталья Геннадьевна</t>
  </si>
  <si>
    <t>Гуз Валентина Анатольевна</t>
  </si>
  <si>
    <t>Игошин Игорь Анатольевич</t>
  </si>
  <si>
    <t>Антипина Екатерина Геннадьевна</t>
  </si>
  <si>
    <t>Гурова Раиса Дмитриевна</t>
  </si>
  <si>
    <t>Родин Александр Серафимович</t>
  </si>
  <si>
    <t>Рупышев Андрей Анатольевич</t>
  </si>
  <si>
    <t>Филиппов Сергей Афанасьевич</t>
  </si>
  <si>
    <t>Никитин Владимир Васильевич</t>
  </si>
  <si>
    <t>Жемков Андрей Николаевич</t>
  </si>
  <si>
    <t>Зверев Дмитрий Александрович</t>
  </si>
  <si>
    <t>Таныгин Олег Вадимович</t>
  </si>
  <si>
    <t>Мифусанова Ксения Сергеевна</t>
  </si>
  <si>
    <t>Фищенко Дмитрий Сергеевич</t>
  </si>
  <si>
    <t>Стародубец Ольга Дмитриевна</t>
  </si>
  <si>
    <t>Макарова Наталья Витальевна</t>
  </si>
  <si>
    <t>Семенкова Ирина Михайловна</t>
  </si>
  <si>
    <t>Шулика Елена Сергеевна</t>
  </si>
  <si>
    <t>Хохлова Светлана Александровна</t>
  </si>
  <si>
    <t>Сизов Андрей Сергеевич</t>
  </si>
  <si>
    <t>Верблян Игорь Владимирович</t>
  </si>
  <si>
    <t>Шушков Владимир Александрович</t>
  </si>
  <si>
    <t>Карнаух Дмитрий Витальевич</t>
  </si>
  <si>
    <t>Ганин Владимир Ильич</t>
  </si>
  <si>
    <t>Авраменко Анна Архиповна</t>
  </si>
  <si>
    <t>Щебеньков Алексей Вениаминович</t>
  </si>
  <si>
    <t>Русанов Андрей Васильевич</t>
  </si>
  <si>
    <t>Акилов Михаил Александрович</t>
  </si>
  <si>
    <t>Куделина Нина Михайловна</t>
  </si>
  <si>
    <t>Самойленко Людмила Анатольевна</t>
  </si>
  <si>
    <t>Косицына Марина Александровна</t>
  </si>
  <si>
    <t>Дашкина Евгения Владимировна</t>
  </si>
  <si>
    <t>Баранникова Надежда Ивановна</t>
  </si>
  <si>
    <t>Пантелеева Людмила Егоровна</t>
  </si>
  <si>
    <t>Богидаева Екатерина Александровна</t>
  </si>
  <si>
    <t>Фомин Владимир Юрьевич</t>
  </si>
  <si>
    <t>Фетисов Сергей Владимирович</t>
  </si>
  <si>
    <t>Корнилов Герман Викторович</t>
  </si>
  <si>
    <t>Савченко Максим Сергеевич</t>
  </si>
  <si>
    <t>Статкевич Ольга Гавриловна</t>
  </si>
  <si>
    <t>Никонов Евгений Николаевич</t>
  </si>
  <si>
    <t>Пивнова Екатерина Феликсовна</t>
  </si>
  <si>
    <t>Михайлова Татьяна Александровна</t>
  </si>
  <si>
    <t>Плащевая Татьяна Викторовна</t>
  </si>
  <si>
    <t>Филиппова Людмила Николаевна</t>
  </si>
  <si>
    <t>Савельев Федор Феофанович</t>
  </si>
  <si>
    <t>Кольцов  Александр Степанович</t>
  </si>
  <si>
    <t>Костиков Дмитрий Александрович</t>
  </si>
  <si>
    <t>Лопатко Артём Сергеевич</t>
  </si>
  <si>
    <t>Ткаченко Ольга Николаевна</t>
  </si>
  <si>
    <t>Анастасьев Сергей Михайлович</t>
  </si>
  <si>
    <t>Пермина Наталья Ивановна</t>
  </si>
  <si>
    <t>Мильграм Дмитрий Константинович</t>
  </si>
  <si>
    <t>Воловиков Дмитрий Борисович</t>
  </si>
  <si>
    <t>Тимошенко Павел Владимирович</t>
  </si>
  <si>
    <t>Ванявкин Андрей Владимирович</t>
  </si>
  <si>
    <t>Деева Людмила Анатольевна</t>
  </si>
  <si>
    <t>Можаров Евгений Валентинович</t>
  </si>
  <si>
    <t>Бондаренко Петр Анатольевич</t>
  </si>
  <si>
    <t>Шурыгин Александр Валерьевич</t>
  </si>
  <si>
    <t>Вознюк Леонид Николаевич</t>
  </si>
  <si>
    <t>Медведев Геннадий Петрович</t>
  </si>
  <si>
    <t>Лысихин Сергей Викторович</t>
  </si>
  <si>
    <t>Стрельникова Наталья Александровна</t>
  </si>
  <si>
    <t>Денека Евгений Петрович</t>
  </si>
  <si>
    <t>Китова Любовь Сергеевна</t>
  </si>
  <si>
    <t>Симоненко Владимир Васильевич</t>
  </si>
  <si>
    <t>Чижиков Владимир Анатольевич</t>
  </si>
  <si>
    <t>Андреева Анна Семеновна</t>
  </si>
  <si>
    <t>Божок Ризуля Варисовна</t>
  </si>
  <si>
    <t>Долгорук Дмитрий Алексеевич</t>
  </si>
  <si>
    <t>Шпагин Александр Сергеевич</t>
  </si>
  <si>
    <t>Павловский Николай Владимирович</t>
  </si>
  <si>
    <t>Голинец Сергей Александрович</t>
  </si>
  <si>
    <t>Шульгин Анатолий Семенович</t>
  </si>
  <si>
    <t>Крижан Сергей Викторович</t>
  </si>
  <si>
    <t>Галушко Иван Леонтьевич</t>
  </si>
  <si>
    <t>Красновид Юрий Владимирович</t>
  </si>
  <si>
    <t>Таранец Галина Павловна</t>
  </si>
  <si>
    <t>Ищенко Сергей Рудольфович</t>
  </si>
  <si>
    <t>Кантемиров Виталий Георгиевич</t>
  </si>
  <si>
    <t>Попов Юрий Геннадьевич</t>
  </si>
  <si>
    <t>Махутова Галина Николаевна</t>
  </si>
  <si>
    <t>Васюра Ирина Геннадьевна</t>
  </si>
  <si>
    <t>Шабанов Сергей Павлович</t>
  </si>
  <si>
    <t>Авраменко Оксана Викторовна</t>
  </si>
  <si>
    <t>Титова Татьяна Александровна</t>
  </si>
  <si>
    <t>Бескоровайный Александр Сергеевич</t>
  </si>
  <si>
    <t>Величко Дмитрий Николаевич</t>
  </si>
  <si>
    <t>Юфимов Сергей Евгеньевич</t>
  </si>
  <si>
    <t>Мирошниченко Сергей Николаевич</t>
  </si>
  <si>
    <t>Старикова Людмила Захаровна</t>
  </si>
  <si>
    <t>Колядин Александр Владимирович</t>
  </si>
  <si>
    <t>Барабаш Владимир Сергеевич</t>
  </si>
  <si>
    <t>Лысяк Оксана Юрьевна</t>
  </si>
  <si>
    <t>Семерной Василий Викторович</t>
  </si>
  <si>
    <t>Алямкин Александр Михайлович</t>
  </si>
  <si>
    <t>Малыгина Лидия Федоровна</t>
  </si>
  <si>
    <t>Крылов Виктор Юрьевич</t>
  </si>
  <si>
    <t>Федерко Андрей Анатольевич</t>
  </si>
  <si>
    <t>Глемба Евгений Викторович</t>
  </si>
  <si>
    <t>Запарованный Владимир Анатольевич</t>
  </si>
  <si>
    <t>Журавлев Олег Леонидович</t>
  </si>
  <si>
    <t>Резанова Ирина Игоревна</t>
  </si>
  <si>
    <t>Усик Евгений Сергеевич</t>
  </si>
  <si>
    <t>Нагорнов Виктор Романович</t>
  </si>
  <si>
    <t>Скрябин Максим Петрович</t>
  </si>
  <si>
    <t>Кузьмин Сергей Никитович</t>
  </si>
  <si>
    <t>Цыганов Виктор Николаевич</t>
  </si>
  <si>
    <t>Фомин Сергей Анатольевич</t>
  </si>
  <si>
    <t>Суховеева Римма Николаевна</t>
  </si>
  <si>
    <t>Потехина Ольга Александровна</t>
  </si>
  <si>
    <t>Басова Оксана Александровна</t>
  </si>
  <si>
    <t>Сучков Олег Сидорович</t>
  </si>
  <si>
    <t>Шкромада Светлана Валентиновна</t>
  </si>
  <si>
    <t>Клименко Станислав Викторович</t>
  </si>
  <si>
    <t>Зинченко Лариса Викторовна</t>
  </si>
  <si>
    <t>Ткачук Сергей Иванович</t>
  </si>
  <si>
    <t>Ковшар Елена Ивановна</t>
  </si>
  <si>
    <t>Жеребцова Ирина Владимировна</t>
  </si>
  <si>
    <t>Бурчик Виктор Филипович</t>
  </si>
  <si>
    <t>Дроздова Майя Александровна</t>
  </si>
  <si>
    <t>Хабарова Раиса Васильевна</t>
  </si>
  <si>
    <t>Яненков Валерий Александрович</t>
  </si>
  <si>
    <t>Кондратюк Николай Владимирович</t>
  </si>
  <si>
    <t>Черновалова Ирина Евгеньевна</t>
  </si>
  <si>
    <t>Колесников Сергей Анатольевич</t>
  </si>
  <si>
    <t>Усов Александр Николаевич</t>
  </si>
  <si>
    <t>Холодок Галина Владимировна</t>
  </si>
  <si>
    <t>Коновалова Нина Федоровна</t>
  </si>
  <si>
    <t>Калита Евгений Николаевич</t>
  </si>
  <si>
    <t xml:space="preserve">Обухова Наталья Александровна </t>
  </si>
  <si>
    <t>Гринюк Илья Кирилович</t>
  </si>
  <si>
    <t>Иванов Александр Евгеньевич</t>
  </si>
  <si>
    <t>Крюков Владимир Александрович</t>
  </si>
  <si>
    <t>Николаев Сергей Терентьевич</t>
  </si>
  <si>
    <t>Трухина Анастасия Анатольевна</t>
  </si>
  <si>
    <t>Бединин Александр Сергеевич</t>
  </si>
  <si>
    <t>Заика Анатолий Викторович</t>
  </si>
  <si>
    <t>Соловьев Сергей Владимирович</t>
  </si>
  <si>
    <t>Курочка Игорь Владимирович</t>
  </si>
  <si>
    <t>Орлов Анатолий Игнатьевич</t>
  </si>
  <si>
    <t>Киреев Степан Андреевич</t>
  </si>
  <si>
    <t>Подолько Сергей Николаевич</t>
  </si>
  <si>
    <t>Уткин Александр Сергеевич</t>
  </si>
  <si>
    <t>Вавилов Владимир Николаевич</t>
  </si>
  <si>
    <t>Филимонов Владимир Юрьевич</t>
  </si>
  <si>
    <t>Акмалтдинов Рашит Мирзанурович</t>
  </si>
  <si>
    <t>Попкова Любовь Владимировна</t>
  </si>
  <si>
    <t>Понизов Геннадий Гаврилович</t>
  </si>
  <si>
    <t>Банецкая Евгения Валерьевна</t>
  </si>
  <si>
    <t>Гамылина Галина Павловна</t>
  </si>
  <si>
    <t>Васильев Николай Михайлович</t>
  </si>
  <si>
    <t>Буракова Надежда Викторовна</t>
  </si>
  <si>
    <t>Милюшко Александр Сергеевич</t>
  </si>
  <si>
    <t>Проталинский Максим Юрьевич</t>
  </si>
  <si>
    <t>Запорожец Илья Анатольевич</t>
  </si>
  <si>
    <t>Крячик Татьяна Юрьевна</t>
  </si>
  <si>
    <t>Носова Юлия Янковна</t>
  </si>
  <si>
    <t>Затевахин Михаил Вячеславович</t>
  </si>
  <si>
    <t>Задорожина Марина Сергеевна</t>
  </si>
  <si>
    <t>Лучникова Нина Алексеевна</t>
  </si>
  <si>
    <t>Деркач Павел Анатольевич</t>
  </si>
  <si>
    <t>Савина Татьяна Григорьевна</t>
  </si>
  <si>
    <t>Кофтун Виктор Николаевич</t>
  </si>
  <si>
    <t>Кузьменко Нина Петровна</t>
  </si>
  <si>
    <t>Кашкаров Александр Александрович</t>
  </si>
  <si>
    <t>Барон Дарья Игоревна</t>
  </si>
  <si>
    <t>Гудим Виктор Иванович</t>
  </si>
  <si>
    <t>Березина Раиса Александровна</t>
  </si>
  <si>
    <t>Орехова Ольга Георгиевна</t>
  </si>
  <si>
    <t>Баталов Владимир Сергеевич</t>
  </si>
  <si>
    <t>Стихина Светлана Ивановна</t>
  </si>
  <si>
    <t>Гордиенко Денис Владимирович</t>
  </si>
  <si>
    <t>Загорный Сергей Владимирович</t>
  </si>
  <si>
    <t>Соловьёв Иван Викторович</t>
  </si>
  <si>
    <t>Кацуба Дмитрий Дмитриевич</t>
  </si>
  <si>
    <t>Криворотов Антон Павлович</t>
  </si>
  <si>
    <t>Шевченко Денис Андреевич</t>
  </si>
  <si>
    <t>Павлов Геннадий Степанович</t>
  </si>
  <si>
    <t>Карлинский Станислав Юрьевич</t>
  </si>
  <si>
    <t>Толстолуцкий Николай Сергеевич</t>
  </si>
  <si>
    <t>Сафошина Марина Владимировна</t>
  </si>
  <si>
    <t>Наумов Сергей Юрьевич</t>
  </si>
  <si>
    <t>Гордеева Юлия Олеговна</t>
  </si>
  <si>
    <t>Сердюков Денис Николаевич</t>
  </si>
  <si>
    <t>Войков Сергей Яковлевич</t>
  </si>
  <si>
    <t>Амягин Павел Евгеньевич</t>
  </si>
  <si>
    <t>Широкова Татьяна Николаевна</t>
  </si>
  <si>
    <t>Ветохин Александр Данилович</t>
  </si>
  <si>
    <t>Костырко Сергей Евгеньевич</t>
  </si>
  <si>
    <t>Борисевич Людмила Константиновна</t>
  </si>
  <si>
    <t>Лапшина Ольга Дмитриевна</t>
  </si>
  <si>
    <t>Комаристый Андрей Александрович</t>
  </si>
  <si>
    <t>Лукин Александр Владимирович</t>
  </si>
  <si>
    <t>Баранникова Надежда Алексеевна</t>
  </si>
  <si>
    <t>Романов Сергей Анатольевич</t>
  </si>
  <si>
    <t>Тэппер Александр Владимирович</t>
  </si>
  <si>
    <t>Сивяков Андриян Валерьевич</t>
  </si>
  <si>
    <t>Гук Валентин Михайлович</t>
  </si>
  <si>
    <t>Борис Евгений Михайлович</t>
  </si>
  <si>
    <t>Ковалёва Александра Николаевна</t>
  </si>
  <si>
    <t>Сиянов Василий Иванович</t>
  </si>
  <si>
    <t>Духанин Алексей Геннадьевич</t>
  </si>
  <si>
    <t>Рузанов Сергей Николаевич</t>
  </si>
  <si>
    <t>Огородова Елена Александровна</t>
  </si>
  <si>
    <t>Шепелева Светлана Петровна</t>
  </si>
  <si>
    <t>Барон Игорь Николаевич</t>
  </si>
  <si>
    <t>Емельянов Владимир Николаевич</t>
  </si>
  <si>
    <t>Аргунов Алексей Анатольевич</t>
  </si>
  <si>
    <t>Скоробогач Александр Михайлович</t>
  </si>
  <si>
    <t>Бекренев Александр Эдуардович</t>
  </si>
  <si>
    <t>Ралько Владимир Иннокентьевич</t>
  </si>
  <si>
    <t>Козлоренко Сергей  Анатольевич</t>
  </si>
  <si>
    <t>Балушко Светлана Борисовна</t>
  </si>
  <si>
    <t>Третьяков Евгений Александрович</t>
  </si>
  <si>
    <t>Быстроновская Любовь Викторовна</t>
  </si>
  <si>
    <t>Гайдаров Юрий Сергеевич</t>
  </si>
  <si>
    <t>Савенков Андрей Владимирович</t>
  </si>
  <si>
    <t>Юрченко Сергей Анатольевич</t>
  </si>
  <si>
    <t>Ярош Александр Анатольевич</t>
  </si>
  <si>
    <t>Красовский Евгений Никифорович</t>
  </si>
  <si>
    <t>Никифоров Александр Игоревич</t>
  </si>
  <si>
    <t>Очкасова Татьяна Алексеевна</t>
  </si>
  <si>
    <t>Иванов Георгий Николаевич</t>
  </si>
  <si>
    <t>Самусенко Сергей Александрович</t>
  </si>
  <si>
    <t>Еньшин Вадим Викторович</t>
  </si>
  <si>
    <t>Мелихов Константин Викторович</t>
  </si>
  <si>
    <t>Соловьева Татьяна Георгиевна</t>
  </si>
  <si>
    <t>Сидоров Сергей Алексеевич</t>
  </si>
  <si>
    <t>Гринев Роман Александрович</t>
  </si>
  <si>
    <t>Кулагина Юлия Васильевна</t>
  </si>
  <si>
    <t>Капустянский Евгений Юрьевич</t>
  </si>
  <si>
    <t>Герасименко Максим Викторович</t>
  </si>
  <si>
    <t>Бобылкина Наталья Сергеевна</t>
  </si>
  <si>
    <t>Юрин Валерий Николаевич</t>
  </si>
  <si>
    <t>Яковлев Александр Анатольевич</t>
  </si>
  <si>
    <t>Нестерова Татьяна Викторовна</t>
  </si>
  <si>
    <t>Горбунов Олег Александрович</t>
  </si>
  <si>
    <t>Штефан Ирина Владимировна</t>
  </si>
  <si>
    <t>Соснина Фаина Леонидовна</t>
  </si>
  <si>
    <t>Гроздев Александр Владимирович</t>
  </si>
  <si>
    <t>Гераськин Вячеслав Анатольевич</t>
  </si>
  <si>
    <t>Шаповалов Арнольд Ильич</t>
  </si>
  <si>
    <t>Гамза Антонина Ивановна</t>
  </si>
  <si>
    <t>Скаредин Андрей Геннадьевич</t>
  </si>
  <si>
    <t>Муниципальное учреждение агенство " Город"</t>
  </si>
  <si>
    <t>Пеленко Вадим Анатольевич</t>
  </si>
  <si>
    <t>Раков Николай Петрович</t>
  </si>
  <si>
    <t>Иванова Людмила Владимировна</t>
  </si>
  <si>
    <t>Савельева Марина Вячеславна</t>
  </si>
  <si>
    <t>Кобзарева Наталья Павловна</t>
  </si>
  <si>
    <t>Кузьмина Светлана Евгеньевна</t>
  </si>
  <si>
    <t>Шевчук Ольга Анатольевна</t>
  </si>
  <si>
    <t>Макарова Елена Владимировна</t>
  </si>
  <si>
    <t>Казаков Илья Андреевич</t>
  </si>
  <si>
    <t>Марынич Дмитрий Сергеевич</t>
  </si>
  <si>
    <t>Слободян Юлия Сергеевна</t>
  </si>
  <si>
    <t>Камышникова Галина Васильевна</t>
  </si>
  <si>
    <t>Христолюбова Марина Владимировна</t>
  </si>
  <si>
    <t>Мануков Валерий Викторович</t>
  </si>
  <si>
    <t>Сидоркина Людмила Александровна</t>
  </si>
  <si>
    <t>Шикера Наталья Фёдоровна</t>
  </si>
  <si>
    <t>Ажимов Артем Владимирович</t>
  </si>
  <si>
    <t>Бакуменко Владислав Владимирович</t>
  </si>
  <si>
    <t>Волкова Нина Алексеевна</t>
  </si>
  <si>
    <t>Садовикова Галина Григорьевна</t>
  </si>
  <si>
    <t>Победина Оксана Николаевна</t>
  </si>
  <si>
    <t>Мусатов Андрей Валерьевич</t>
  </si>
  <si>
    <t>Никулин Юрий Вячеславович</t>
  </si>
  <si>
    <t>Вдовкин Антон Сергеевич</t>
  </si>
  <si>
    <t>Петренко Ольга Владимировна</t>
  </si>
  <si>
    <t>Соловьёва Светлана Фёдоровна</t>
  </si>
  <si>
    <t>Булдыгерова Лариса Геннадьевна</t>
  </si>
  <si>
    <t>Ясинский Виктор Леонидович</t>
  </si>
  <si>
    <t>Беседина Светлана Николаевна</t>
  </si>
  <si>
    <t>Бондарев Игорь Николаевич</t>
  </si>
  <si>
    <t>Борисов Александр Валерьевич</t>
  </si>
  <si>
    <t>Шмыков Андрей Иванович</t>
  </si>
  <si>
    <t>Макарова Надежда Стефановна</t>
  </si>
  <si>
    <t>Войтенко Владимир Александрович</t>
  </si>
  <si>
    <t>Литовченко Алексей Анатольевич</t>
  </si>
  <si>
    <t>Гладких Сергей Михайлович</t>
  </si>
  <si>
    <t>Малиновский Игорь Юрьевич</t>
  </si>
  <si>
    <t>Семенов Георгий Александрович</t>
  </si>
  <si>
    <t>Пахомова Наталья Анатольевна</t>
  </si>
  <si>
    <t>Силохин Виктор Павлович</t>
  </si>
  <si>
    <t>Гудов Кирилл Юрьевич</t>
  </si>
  <si>
    <t>Лубинский Максим Сергеевич</t>
  </si>
  <si>
    <t>Бондарева Юлия Владимировна</t>
  </si>
  <si>
    <t>Акимов Александр Валерьевич</t>
  </si>
  <si>
    <t>Малаховский Михаил Михайлович</t>
  </si>
  <si>
    <t>Павлов Сергей Иванович</t>
  </si>
  <si>
    <t xml:space="preserve">Рыбак Елена Венидиктовна </t>
  </si>
  <si>
    <t>Бочкарёв Сергей Иванович</t>
  </si>
  <si>
    <t>Шишкин Сергей Александрович</t>
  </si>
  <si>
    <t>Козина Елена Владимировна</t>
  </si>
  <si>
    <t>Погоревич Анна Борисовна</t>
  </si>
  <si>
    <t>Миронова Ирина Анатольевна</t>
  </si>
  <si>
    <t>Разуваев Кирилл Николаевич</t>
  </si>
  <si>
    <t>Губаева Янина Олеговна</t>
  </si>
  <si>
    <t>Черепанов Анатолий Викторович</t>
  </si>
  <si>
    <t>Щипун Юрий Михайлович</t>
  </si>
  <si>
    <t>Сулейманов Сафар Балоглан Оглы</t>
  </si>
  <si>
    <t>Высоцкий Владимир Александрович</t>
  </si>
  <si>
    <t>Козлова Ольга Юрьевна</t>
  </si>
  <si>
    <t>Казанцев Алексей Александрович</t>
  </si>
  <si>
    <t>Краснопёрова Ольга Игоревна</t>
  </si>
  <si>
    <t>Троценко Оксана Алексеевна</t>
  </si>
  <si>
    <t>Майстренко Екатерина Александровна</t>
  </si>
  <si>
    <t>Налимов Николай Аркадьевич</t>
  </si>
  <si>
    <t>Пичкур Дмитрий Александрович</t>
  </si>
  <si>
    <t>Эксанова Татьяна Викторовна</t>
  </si>
  <si>
    <t>ИП.Мудрык Станислав Петрович</t>
  </si>
  <si>
    <t>ИП.Галузин Алексей Игоревич</t>
  </si>
  <si>
    <t>Николаев Сергей Александрович</t>
  </si>
  <si>
    <t>Макаров Алексей Васильевич</t>
  </si>
  <si>
    <t>Залисецкая Юлия Владимировна</t>
  </si>
  <si>
    <t>Грибанов Александр Андреевич</t>
  </si>
  <si>
    <t>Ридняк Оксана Александровна</t>
  </si>
  <si>
    <t xml:space="preserve">Сергеев Евгений Михайлович </t>
  </si>
  <si>
    <t>Марченко Олег Витальевич</t>
  </si>
  <si>
    <t>Щетинин Андрей Владимирович</t>
  </si>
  <si>
    <t>Шакурова Олеся Геннадьевна</t>
  </si>
  <si>
    <t>Рассоха Татьяна Ивановна</t>
  </si>
  <si>
    <t>Котенко Вячеслав Викторович</t>
  </si>
  <si>
    <t>Кулигина Татьяна Васильевна</t>
  </si>
  <si>
    <t>Завьялов Роман Владимирович</t>
  </si>
  <si>
    <t>Головко Максим Юрьевич</t>
  </si>
  <si>
    <t>Ядыкина Марина Юрьевна</t>
  </si>
  <si>
    <t>Готвянский Михаил Моисеевич</t>
  </si>
  <si>
    <t>Калининская Наталья Владимировна</t>
  </si>
  <si>
    <t>Власенко Александр Викторович</t>
  </si>
  <si>
    <t>Фабричная Людмила Алексеевна</t>
  </si>
  <si>
    <t>Исаева Ольга Валентиновна</t>
  </si>
  <si>
    <t>Саурский Владимир Владимирович</t>
  </si>
  <si>
    <t>Конотопчик Иван Юрьевич</t>
  </si>
  <si>
    <t>Тетерин Виктор Александрович</t>
  </si>
  <si>
    <t>Безматерных Николай Викторович</t>
  </si>
  <si>
    <t>Уткин Владимир Иванович</t>
  </si>
  <si>
    <t>Новикова Наталья Михайловна</t>
  </si>
  <si>
    <t>Качан Жанна Николаевна</t>
  </si>
  <si>
    <t>Сирик Валерий Михайлолвич</t>
  </si>
  <si>
    <t>Меньщикова Екатерина Олеговна</t>
  </si>
  <si>
    <t>Самойлова Валентина Владимировна</t>
  </si>
  <si>
    <t>Макаров Илья Николаевич</t>
  </si>
  <si>
    <t>Сагнибедова Наталия Владимировна</t>
  </si>
  <si>
    <t>Панчихин Владимир Владимирович</t>
  </si>
  <si>
    <t>Пантюхов Валерий Викторович</t>
  </si>
  <si>
    <t>Николаев Николай Ильич</t>
  </si>
  <si>
    <t>Федоряк Дмитрий Андреевич</t>
  </si>
  <si>
    <t>Гомельский Андрей Станиславович</t>
  </si>
  <si>
    <t>Кондратов Георгий Филиппович</t>
  </si>
  <si>
    <t>Котиков Александр Иннокентьевич</t>
  </si>
  <si>
    <t>Мунгалова Ольга Витальевна</t>
  </si>
  <si>
    <t>Теребило Николай Никитич</t>
  </si>
  <si>
    <t>Панченко Николай Петрович</t>
  </si>
  <si>
    <t>Намаконов Сергей Владимирович</t>
  </si>
  <si>
    <t>ИП Юрков Фёдор Борисович</t>
  </si>
  <si>
    <t>Бондарев Владимир Иванович</t>
  </si>
  <si>
    <t>Доморацкий Вячеслав Анатольевич</t>
  </si>
  <si>
    <t>Муромов Александр Викторович</t>
  </si>
  <si>
    <t>Астахов Сергей Гаврилович</t>
  </si>
  <si>
    <t>Подстрелова Арина Родионовна</t>
  </si>
  <si>
    <t>Яшин Роман Леонтьевич</t>
  </si>
  <si>
    <t>Лапаев Андрей Васильевич</t>
  </si>
  <si>
    <t>Симонова Екатерина Мироновна</t>
  </si>
  <si>
    <t>Белоусова Антонина Георгиевна</t>
  </si>
  <si>
    <t>Руденко Андрей Павлович</t>
  </si>
  <si>
    <t>Хорошилова Елена Петровна</t>
  </si>
  <si>
    <t>Чуприн Виктор Васильевич</t>
  </si>
  <si>
    <t>Бархатов Юрий Константинович</t>
  </si>
  <si>
    <t>Глоба Сергей Владимирович</t>
  </si>
  <si>
    <t>Храмцова Надеждва Николаевна</t>
  </si>
  <si>
    <t>ИП.Юрков Фёдор Борисович</t>
  </si>
  <si>
    <t>Заикин Константин Сергеевич</t>
  </si>
  <si>
    <t>Курапов Андрей Александрович</t>
  </si>
  <si>
    <t>Седельникова Ксения Александровна</t>
  </si>
  <si>
    <t>Салатов Аркадий Борисович</t>
  </si>
  <si>
    <t>Черемисин Виктор Викторович</t>
  </si>
  <si>
    <t>Мудряк Любовь Константиновна</t>
  </si>
  <si>
    <t>Лукьянов Артём Андреевич</t>
  </si>
  <si>
    <t>Ковыршин Игорь Сергеевич</t>
  </si>
  <si>
    <t>Даргина Юлия Николаевна</t>
  </si>
  <si>
    <t>Данилин Владимир Игоревич</t>
  </si>
  <si>
    <t>Сердюков Павел Станиславович</t>
  </si>
  <si>
    <t>Куракина Светлана Анатольевна</t>
  </si>
  <si>
    <t>Оноприенко Владимир Иванович</t>
  </si>
  <si>
    <t>Рязанов Александр Иванович</t>
  </si>
  <si>
    <t>Марьенко Михаил Сергеевич</t>
  </si>
  <si>
    <t>Жеребчикова Анастасия Викторовна</t>
  </si>
  <si>
    <t>Бессонова Валерия Александровна</t>
  </si>
  <si>
    <t>Панова Елена Владиславовна</t>
  </si>
  <si>
    <t>Володин Дмитрий Анатольевич</t>
  </si>
  <si>
    <t>Казакова Оксана Владимировна</t>
  </si>
  <si>
    <t>Гарифулин Ринат Васильевич</t>
  </si>
  <si>
    <t>Ижевская Светлана Дмитриевна</t>
  </si>
  <si>
    <t>Щур Ольга Викторовна</t>
  </si>
  <si>
    <t>Ефанова Ольга Николаевна</t>
  </si>
  <si>
    <t>Печерица Александр Васильевич</t>
  </si>
  <si>
    <t>Баластрик Вера Николаевна</t>
  </si>
  <si>
    <t>Бичевина Тамара Николаевна</t>
  </si>
  <si>
    <t xml:space="preserve">Рахимов Субхон Розиддинович </t>
  </si>
  <si>
    <t>Заря Алексей Анатольевич</t>
  </si>
  <si>
    <t>Долгих Александр Иванович</t>
  </si>
  <si>
    <t>Берсенёва Наталья Александровна</t>
  </si>
  <si>
    <t>Сирош Наталья Викторовна</t>
  </si>
  <si>
    <t>Колпаков Андрей Александрович</t>
  </si>
  <si>
    <t>Лесков Александр Георгиевич</t>
  </si>
  <si>
    <t>Орлов Никита Викторович</t>
  </si>
  <si>
    <t>Конфедератова Дарья Валерьевна</t>
  </si>
  <si>
    <t>Абрамов Валерий Васильевич</t>
  </si>
  <si>
    <t>Бетенёв Александр Викторович</t>
  </si>
  <si>
    <t>Гетьманенко Надежда Юрьевна</t>
  </si>
  <si>
    <t>Сорокина Любовь Владимировна</t>
  </si>
  <si>
    <t>ООО "Торговый дом "ДВ-Цемент"</t>
  </si>
  <si>
    <t>Нохрин Сергей Михайлович</t>
  </si>
  <si>
    <t>Фролова Елизавета Александровна</t>
  </si>
  <si>
    <t>Прожерин Алексей Константинович</t>
  </si>
  <si>
    <t>Мифтахов Иван Олегович</t>
  </si>
  <si>
    <t>Пономарёва Валентина Сергеевна</t>
  </si>
  <si>
    <t>Францева Мария Александровна</t>
  </si>
  <si>
    <t>Красиков Андрей Сергеевич</t>
  </si>
  <si>
    <t>Маюк Вячеслав Николаевич</t>
  </si>
  <si>
    <t>Песков Юрий Витальевич</t>
  </si>
  <si>
    <t xml:space="preserve">Кувшинов Павел Борисович </t>
  </si>
  <si>
    <t>Буторин Илья Романович</t>
  </si>
  <si>
    <t>ИП.Прокопенко Максим Борисович</t>
  </si>
  <si>
    <t>Маятникова Нелля Ивановна</t>
  </si>
  <si>
    <t>Ковляков Денис Сергеевич</t>
  </si>
  <si>
    <t>Ерошевский Станислав Иванович</t>
  </si>
  <si>
    <t>Малик Василий Евгеньевич</t>
  </si>
  <si>
    <t>Ткач Надежда Александровна</t>
  </si>
  <si>
    <t>Обвинцев Евгений Владимирович</t>
  </si>
  <si>
    <t>Пась Светлана Викторовна</t>
  </si>
  <si>
    <t>Удовенко Елена Викторовна</t>
  </si>
  <si>
    <t>Шуневич Анастасия Вячеславовна</t>
  </si>
  <si>
    <t xml:space="preserve">Филинов Игорь Павлович </t>
  </si>
  <si>
    <t>Улькин Николай Николаевич</t>
  </si>
  <si>
    <t>РОО " Автомобильного спорта Амурской области"</t>
  </si>
  <si>
    <t>Неретин Павел Константинович</t>
  </si>
  <si>
    <t>Гончар Ирина Анатольевна</t>
  </si>
  <si>
    <t>Селин Алексей Владимирович</t>
  </si>
  <si>
    <t>Колокольникова Лариса Александровна</t>
  </si>
  <si>
    <t>Москвичев Алексей Вячеславович</t>
  </si>
  <si>
    <t>Килькеев Артем Ахметович</t>
  </si>
  <si>
    <t>Базылева Наталья Леонидовна</t>
  </si>
  <si>
    <t>Олейник Александр Николаевич</t>
  </si>
  <si>
    <t>Некрасов Сергей Сергеевич</t>
  </si>
  <si>
    <t xml:space="preserve">Гавриленко Екатерина Сергеевна </t>
  </si>
  <si>
    <t>ООО" Амурская Медецинская компания"</t>
  </si>
  <si>
    <t>Тищенко Алексей Игнатьевич</t>
  </si>
  <si>
    <t>Фёдорова Юлия Павловна</t>
  </si>
  <si>
    <t>Чулюков Михаил Владимирович</t>
  </si>
  <si>
    <t>Михайленко Валентина Никифоровна</t>
  </si>
  <si>
    <t>Асмольский Игорь Викторович</t>
  </si>
  <si>
    <t>Колесникова Ольга Владимировна</t>
  </si>
  <si>
    <t>Филькова Наталья Даниловна</t>
  </si>
  <si>
    <t>Хлебаев Александр Владимирович</t>
  </si>
  <si>
    <t>Чернышов Александр Михайлович</t>
  </si>
  <si>
    <t>ООО " Россыпи"</t>
  </si>
  <si>
    <t>Харченко Ирина Ивановна</t>
  </si>
  <si>
    <t>Аникина Светлана Алексеевна</t>
  </si>
  <si>
    <t>Калайтанова Марина Владимировна</t>
  </si>
  <si>
    <t>Косарев Андрей Викторович</t>
  </si>
  <si>
    <t>Мухина Алла Эдуардовна</t>
  </si>
  <si>
    <t>Шутко Владимир Александрович</t>
  </si>
  <si>
    <t>Мамонов Роман Александрович</t>
  </si>
  <si>
    <t>Хмара Николай Юрьевич</t>
  </si>
  <si>
    <t>Хмара Надежда Яковлевна</t>
  </si>
  <si>
    <t>Фоменко Александр Дмитриевич</t>
  </si>
  <si>
    <t>Барышева Марина Николаевна</t>
  </si>
  <si>
    <t>Кожаева Елена Геннадьевна</t>
  </si>
  <si>
    <t>Фенько Игорь Валерьевич</t>
  </si>
  <si>
    <t>Димов Сергей Владимирович</t>
  </si>
  <si>
    <t>Сердюкова Анна Юрьевна</t>
  </si>
  <si>
    <t>Шаломов Никита Николаевна</t>
  </si>
  <si>
    <t>Карабухина Анастасия Ивановна</t>
  </si>
  <si>
    <t>Сверкунов Дмитрий Сергеевич</t>
  </si>
  <si>
    <t>Курчавова Людмила Анатольевна</t>
  </si>
  <si>
    <t>Ворох Илья Николаевич</t>
  </si>
  <si>
    <t>Кувшинова Елена Григорьевна</t>
  </si>
  <si>
    <t>Шатилкин Валерий Петрович</t>
  </si>
  <si>
    <t>ООО Автосфера</t>
  </si>
  <si>
    <t>Тузов Геннадий Андреевич</t>
  </si>
  <si>
    <t>Фефелова Любовь Вильевна</t>
  </si>
  <si>
    <t>Статкевич Сергей Юрьевич</t>
  </si>
  <si>
    <t>Оборский Роман Леонидович</t>
  </si>
  <si>
    <t>Теряева Татьяна Викторовна</t>
  </si>
  <si>
    <t>Шевелев Геннадий Викторович</t>
  </si>
  <si>
    <t>Отян Иван Георгиевич</t>
  </si>
  <si>
    <t>Кислова Ирина Николаевна</t>
  </si>
  <si>
    <t>Омелькова Анастазия Владимировна</t>
  </si>
  <si>
    <t>Мазурова Инна Борисовна</t>
  </si>
  <si>
    <t>Огурцов Антон Александрович</t>
  </si>
  <si>
    <t>Зюзько Марина Владимировна</t>
  </si>
  <si>
    <t>Силина Валентина Федоровна</t>
  </si>
  <si>
    <t>Буров Сергей Алексеевич</t>
  </si>
  <si>
    <t>Минина Елена Валентиновна</t>
  </si>
  <si>
    <t>Сазонова Ирина Нестеровна</t>
  </si>
  <si>
    <t>Давыдов Хагани Гумбат Оглы</t>
  </si>
  <si>
    <t>Кузьмин Александр Александрович</t>
  </si>
  <si>
    <t>Шутенко Максим Владимирович</t>
  </si>
  <si>
    <t>ООО Партнер Плюс</t>
  </si>
  <si>
    <t>Руденко Анфиса Ивановна</t>
  </si>
  <si>
    <t>Елисеев Сергей Сергеевич</t>
  </si>
  <si>
    <t>Котенков Анатолий Петрович</t>
  </si>
  <si>
    <t>Муратов Юрий Николаевич</t>
  </si>
  <si>
    <t>Крамаренко Алла Ивановна</t>
  </si>
  <si>
    <t>Чирцов Роман Николаевич</t>
  </si>
  <si>
    <t>Елизарьев Андрей Андреевич</t>
  </si>
  <si>
    <t>Юдина Алёна Владимировна</t>
  </si>
  <si>
    <t>Барышева Мария Владимировна</t>
  </si>
  <si>
    <t>Шматок Сергей Степанович</t>
  </si>
  <si>
    <t>Соколова Елена Викторовна</t>
  </si>
  <si>
    <t>Качанов Александр Николаевич</t>
  </si>
  <si>
    <t>Макавеева Ирина Ивановна</t>
  </si>
  <si>
    <t>Верзун Андрей Анатольевич</t>
  </si>
  <si>
    <t>Савченко Вадим Васильевич</t>
  </si>
  <si>
    <t>Левошко Николай Григорьевич</t>
  </si>
  <si>
    <t>Колесов Роман Анатольевич</t>
  </si>
  <si>
    <t>Николаенко Наталья Федоровна</t>
  </si>
  <si>
    <t>Усенко Евгений Андреевич</t>
  </si>
  <si>
    <t>Медведев Сергей Олегович</t>
  </si>
  <si>
    <t>Мельникова Анастасия  Владимировна</t>
  </si>
  <si>
    <t>Нициевская Светлана Ивановна</t>
  </si>
  <si>
    <t>Феоктистова Людмила Вячеславовна</t>
  </si>
  <si>
    <t>Вертелецкая Мария Сергеевна</t>
  </si>
  <si>
    <t>ИП Белов Владимир Николаевич</t>
  </si>
  <si>
    <t>Исаченко Оксана Валерьевна</t>
  </si>
  <si>
    <t>Ананенко Вячеслав Александрович</t>
  </si>
  <si>
    <t>Левакин Антон Олегович</t>
  </si>
  <si>
    <t>Назарова Наталья Анатольевна</t>
  </si>
  <si>
    <t>Кайков Евгений Петрович</t>
  </si>
  <si>
    <t>Колодкин Константин Александрович</t>
  </si>
  <si>
    <t>Коваленко Светлана Анатольевна</t>
  </si>
  <si>
    <t>Царёва Ольга Николаевна</t>
  </si>
  <si>
    <t>Черненко Сергей Юрьевич</t>
  </si>
  <si>
    <t>Хмелёва Ирина Владимировна</t>
  </si>
  <si>
    <t>Борейко Виталий Владимирович</t>
  </si>
  <si>
    <t>Пыжов Алексей Сергеевич</t>
  </si>
  <si>
    <t>Фисак Наталья Юрьевна</t>
  </si>
  <si>
    <t>Баранене Александра Юрьевна</t>
  </si>
  <si>
    <t>Пушкарев Дмитрий Григорьевич</t>
  </si>
  <si>
    <t>Сидоренко Павел Николаевич</t>
  </si>
  <si>
    <t>Назаров Алексей Юрьевич</t>
  </si>
  <si>
    <t>Давыденко Татьяна Александровна</t>
  </si>
  <si>
    <t>Васильченко Николай Анатольевич</t>
  </si>
  <si>
    <t>Китаева Наталья  Александровна</t>
  </si>
  <si>
    <t>Фостиченко Александр Павлович</t>
  </si>
  <si>
    <t>Крутель Виктория Александровна</t>
  </si>
  <si>
    <t>Камынин Виталий Валерьевич</t>
  </si>
  <si>
    <t>Иванова Ирина Анатольевна</t>
  </si>
  <si>
    <t>Памирский Эдуард Павлович</t>
  </si>
  <si>
    <t>Гасан Валентина Ивановна</t>
  </si>
  <si>
    <t>Барышев Георгий Владимирович</t>
  </si>
  <si>
    <t>Борисов Сергей Александрович</t>
  </si>
  <si>
    <t>Горяинова Наталья Федоровна</t>
  </si>
  <si>
    <t>Кравченко Виктор Юрьевич</t>
  </si>
  <si>
    <t>Мартёха Наталья Валерьевна</t>
  </si>
  <si>
    <t>Куликов Евгений Юрьевич</t>
  </si>
  <si>
    <t>Селега Евгений Леонидович</t>
  </si>
  <si>
    <t>ИП.Юдин Артём Александрович</t>
  </si>
  <si>
    <t>Арутюнян Сосо Анушаванович</t>
  </si>
  <si>
    <t>Шкилько Наталья Владимировна</t>
  </si>
  <si>
    <t>ИП.Красовский Алексей Евгеньевич</t>
  </si>
  <si>
    <t>Жигалов Александр Иванович</t>
  </si>
  <si>
    <t>Драч Анатолий Михайлович</t>
  </si>
  <si>
    <t>Мышастая Валентина Григорьевна</t>
  </si>
  <si>
    <t>Болкунов Сергей Викторович</t>
  </si>
  <si>
    <t>Сащенко Александр Николаевич</t>
  </si>
  <si>
    <t>Степанов Герман Юрьевич</t>
  </si>
  <si>
    <t>Дидук Ольга Викторовна</t>
  </si>
  <si>
    <t>Пулатов Сайит Ражабович</t>
  </si>
  <si>
    <t>Кононенко Татьяна Васильевна</t>
  </si>
  <si>
    <t>Олейников  Игорь Владимирович</t>
  </si>
  <si>
    <t>Песков Александр Николаевич</t>
  </si>
  <si>
    <t>Зайцев Михаил Юрьевич</t>
  </si>
  <si>
    <t>Хоменко Юрий Иванович</t>
  </si>
  <si>
    <t>Орлова Ирина Юрьевна</t>
  </si>
  <si>
    <t>Нестерова Алена Викторовна</t>
  </si>
  <si>
    <t>Косаченко Елена Вячеславовна</t>
  </si>
  <si>
    <t>Климкин Александр Владимирович</t>
  </si>
  <si>
    <t>Залозный Михаил Геннадьевич</t>
  </si>
  <si>
    <t>Пирзода Шамшоди Ёрмахмад</t>
  </si>
  <si>
    <t>Корсаков Антон Владимирович</t>
  </si>
  <si>
    <t>ИП.Агабекян Артем Артемович</t>
  </si>
  <si>
    <t>Васильева Марина Юрьевна</t>
  </si>
  <si>
    <t>Нечаева Наталья Викторовна</t>
  </si>
  <si>
    <t>Савченко Оксана Александровна</t>
  </si>
  <si>
    <t>Калгина Наталья Владимировна</t>
  </si>
  <si>
    <t>Васильев Иван Александрович</t>
  </si>
  <si>
    <t>Папка Анатолий Иванович</t>
  </si>
  <si>
    <t>Шель Алексей Евгеньевич</t>
  </si>
  <si>
    <t>Якушов Михаил Николаевич</t>
  </si>
  <si>
    <t>ИП.Кулиева Светлана Анатольевна</t>
  </si>
  <si>
    <t>Тяжко Алена Вячеславовна</t>
  </si>
  <si>
    <t>Сказкин Иван Захарович</t>
  </si>
  <si>
    <t>Оробий Александр Александрович</t>
  </si>
  <si>
    <t>Заваруев Антон Владимирович</t>
  </si>
  <si>
    <t>Петренко Евгений Владимирович</t>
  </si>
  <si>
    <t>Кирей Анна Евгеньевна</t>
  </si>
  <si>
    <t>Тихонова Марина Владимировна</t>
  </si>
  <si>
    <t>Тулупова Ольга Васильевна</t>
  </si>
  <si>
    <t>Крашенинин Виталий Юрьевич</t>
  </si>
  <si>
    <t>Заикин Виталий Александрович</t>
  </si>
  <si>
    <t xml:space="preserve">Осовская Татьяна Алексеевна </t>
  </si>
  <si>
    <t>Денисова Наталья Георгиевна</t>
  </si>
  <si>
    <t>Пырин Сергей Олегович</t>
  </si>
  <si>
    <t>Абрамов Андрей Александрович</t>
  </si>
  <si>
    <t xml:space="preserve">Сизинцев Максим Васильевич </t>
  </si>
  <si>
    <t>Жукова Александра Валерьевна</t>
  </si>
  <si>
    <t>Гальцов Максим Сергеевич</t>
  </si>
  <si>
    <t>Бахтин Вадим Вадимович</t>
  </si>
  <si>
    <t>Черновалова Елена Викторовна</t>
  </si>
  <si>
    <t>Абрамова Елена Николаевна</t>
  </si>
  <si>
    <t>Распопова Элина Валерьевна</t>
  </si>
  <si>
    <t>ГКУ АО "Центр обеспечения гражданской защиты и пожарной безопасности"</t>
  </si>
  <si>
    <t>Репин Александр  Васильевич</t>
  </si>
  <si>
    <t>Власов Александр Витальевич</t>
  </si>
  <si>
    <t>Болотина Татьяна Павловна</t>
  </si>
  <si>
    <t>Морнева Нина Викторовна</t>
  </si>
  <si>
    <t>Репин Александр Васильевич</t>
  </si>
  <si>
    <t>Гриднев Дмитрий Александрович</t>
  </si>
  <si>
    <t>Нечаев Дмитрий Юрьевич</t>
  </si>
  <si>
    <t>Кукаев Юрий Александрович</t>
  </si>
  <si>
    <t>Патанин Владимир Андреевич</t>
  </si>
  <si>
    <t>Фирстова Наталья Викторовна</t>
  </si>
  <si>
    <t>Сенин Николай Анатольевич</t>
  </si>
  <si>
    <t>Орехова Алина Грантовна</t>
  </si>
  <si>
    <t>Аношкина Ольга Игоревна</t>
  </si>
  <si>
    <t>Бондаренко Сергей Владимирович</t>
  </si>
  <si>
    <t>Здраевский Иван Сергеевич</t>
  </si>
  <si>
    <t>Егоров Юрий Анатольевич</t>
  </si>
  <si>
    <t>Гришанова Мария Игоревна</t>
  </si>
  <si>
    <t>Пешнограева Ирина Ивановна</t>
  </si>
  <si>
    <t>Крупкина Галина Васильевна</t>
  </si>
  <si>
    <t>Давидчук Елена Александровна</t>
  </si>
  <si>
    <t>Лавриченко Мария Викторовна</t>
  </si>
  <si>
    <t>Осипенкова Зинаида Петровна</t>
  </si>
  <si>
    <t>Ланкин Александр Александрович</t>
  </si>
  <si>
    <t>Видякина Галина Алексеевна</t>
  </si>
  <si>
    <t>Мундусова Ирина Анатольевна</t>
  </si>
  <si>
    <t>Хусаинов Самат Тимирханович</t>
  </si>
  <si>
    <t>Царёв Евгений Владимирович</t>
  </si>
  <si>
    <t>Добровольский Андрей Сергеевич</t>
  </si>
  <si>
    <t>Пиллер Константин Рейнвальдович</t>
  </si>
  <si>
    <t>Шульга Валентин Николаевич</t>
  </si>
  <si>
    <t>Зайцева Нина Михайловна</t>
  </si>
  <si>
    <t>Сидоркина Юлия Валерьевна</t>
  </si>
  <si>
    <t>Мальцев Сергей Анатольевич</t>
  </si>
  <si>
    <t>Саитов Фарухжон Юнусжонович</t>
  </si>
  <si>
    <t>Пичуев Роман Сергеевич</t>
  </si>
  <si>
    <t>Ващук Татьяна Михайловна</t>
  </si>
  <si>
    <t>Горленко Надежда Анатольевна</t>
  </si>
  <si>
    <t>Гуляев Александр Александрович</t>
  </si>
  <si>
    <t>Джаборов Шерали  Бобоевич</t>
  </si>
  <si>
    <t>Арсеньев Александр Анатольевич</t>
  </si>
  <si>
    <t>Шаповаленко Татьяна Александровна</t>
  </si>
  <si>
    <t>Карева Любовь Александровна</t>
  </si>
  <si>
    <t>Поденко Сергей Иванович</t>
  </si>
  <si>
    <t>Коврижкина Елена Юрьевна</t>
  </si>
  <si>
    <t>Павленко Ирина Николаевна</t>
  </si>
  <si>
    <t>Капанина Ольга Андреевна</t>
  </si>
  <si>
    <t>Буравцов Денис Дмитриевич</t>
  </si>
  <si>
    <t xml:space="preserve">Вихренко Анна Степановна </t>
  </si>
  <si>
    <t>Лисицына Елена Борисовна</t>
  </si>
  <si>
    <t>Горленко Наталья Николаевна</t>
  </si>
  <si>
    <t>Васильев Сергей Николаевич</t>
  </si>
  <si>
    <t>Баранов Михаил Иванович</t>
  </si>
  <si>
    <t>Самсоненко Марина Александровна</t>
  </si>
  <si>
    <t>Семёнов Борис Иванович</t>
  </si>
  <si>
    <t>Королев Дмитрий Николаевич</t>
  </si>
  <si>
    <t>Сапожников Аркадий Аркадьевич</t>
  </si>
  <si>
    <t>Дедович Александр Владимирович</t>
  </si>
  <si>
    <t>Шевчук Александр Юрьевич</t>
  </si>
  <si>
    <t>Фатьянов Виктор Владимирович</t>
  </si>
  <si>
    <t>Ганжа Алексей Владимирович</t>
  </si>
  <si>
    <t>Шундрик Андрей Владимирович</t>
  </si>
  <si>
    <t>Дубчак Петр Александрович</t>
  </si>
  <si>
    <t>ИП Янушкевич Нина Ивановна</t>
  </si>
  <si>
    <t>Гуськов Алексей Львович</t>
  </si>
  <si>
    <t>Карташев Михаил Витальевич</t>
  </si>
  <si>
    <t>Зиновенко Константин Викторович</t>
  </si>
  <si>
    <t>Реснянский Михаил Алексеевич</t>
  </si>
  <si>
    <t>Лавриченко Илья Алексеевич</t>
  </si>
  <si>
    <t>Готвянский Дмитрий Михайлович</t>
  </si>
  <si>
    <t>Иванов Сергей Александрович</t>
  </si>
  <si>
    <t>Боровков Дмитрий Анатольевич</t>
  </si>
  <si>
    <t>Чебурина Арина Анатольевна</t>
  </si>
  <si>
    <t>Пидоренко Александр Юрьевич</t>
  </si>
  <si>
    <t>Слугина Екатерина Сергеевна</t>
  </si>
  <si>
    <t>Желнова Диана Сергеевна</t>
  </si>
  <si>
    <t>Бурлак Ольга Владимировна</t>
  </si>
  <si>
    <t>Демиденко Лидия Викторовна</t>
  </si>
  <si>
    <t>Никулина Людмила Анатольевна</t>
  </si>
  <si>
    <t>Абалмасова Дарина Борисовна</t>
  </si>
  <si>
    <t>Акимова Наталья Сергеевна</t>
  </si>
  <si>
    <t>ООО " ГЛК-Энерго"</t>
  </si>
  <si>
    <t>Глухов Сергей Геннадьевич</t>
  </si>
  <si>
    <t>Колотов Юрий Анатольевич</t>
  </si>
  <si>
    <t>Кочмарчук Лариса Владимировна</t>
  </si>
  <si>
    <t>Губина Ирина Сергеевна</t>
  </si>
  <si>
    <t>Мокрецов Евгений Олегович</t>
  </si>
  <si>
    <t>Крайтор Антон Владимирович</t>
  </si>
  <si>
    <t>Пикалова Ольга Александровна</t>
  </si>
  <si>
    <t>Мотрунич Сергей Валерьевич</t>
  </si>
  <si>
    <t>Димова Валентина Анатольевна</t>
  </si>
  <si>
    <t>Иванова Надежда Сергеевна</t>
  </si>
  <si>
    <t>Давыдов Максим Юрьевич</t>
  </si>
  <si>
    <t>Козлов Алексей Анатольевич</t>
  </si>
  <si>
    <t>Громова Лариса Владимировна</t>
  </si>
  <si>
    <t>Острейко Татьяна Михайловна</t>
  </si>
  <si>
    <t>Оганнисян Артак Оганнесович</t>
  </si>
  <si>
    <t>Михайлов Дмитрий Владимирович</t>
  </si>
  <si>
    <t>Романов Александр Алексеевич</t>
  </si>
  <si>
    <t>Ермоленко Сергей Викторович</t>
  </si>
  <si>
    <t>Пантюхов Артем Валерьевич</t>
  </si>
  <si>
    <t xml:space="preserve">Мусаева Айгун Алифага  Кызы </t>
  </si>
  <si>
    <t>Шимко Александра Михайловна</t>
  </si>
  <si>
    <t>Макаренко Олег Иванович</t>
  </si>
  <si>
    <t xml:space="preserve">Пайдерсон Максим  Фаикович </t>
  </si>
  <si>
    <t>Обухов Александр Валерьевич</t>
  </si>
  <si>
    <t>Тарбеева Полина Анатольевна</t>
  </si>
  <si>
    <t>Федорищев Александр Владимирович</t>
  </si>
  <si>
    <t>Корсакова Александра Анатольевна</t>
  </si>
  <si>
    <t>Терпугова Лилия Викторовна</t>
  </si>
  <si>
    <t>Антонюк Татьяна Николаевна</t>
  </si>
  <si>
    <t>Обеспечение средствами коммерческого учета электрической энергии (мощности) трехфазный (j=2)), полукосвенного включения (к=2)</t>
  </si>
  <si>
    <t>j=2,k=2</t>
  </si>
  <si>
    <t>ООО Спортивный клуб Троя</t>
  </si>
  <si>
    <t>ИП.Землянский Андрей Михайлович</t>
  </si>
  <si>
    <t>ИП.Буслов Дмитрий Николаевич</t>
  </si>
  <si>
    <t>ГАУЗ АО Благовещенская ГКБ</t>
  </si>
  <si>
    <t>Журавлев Глеб Леонидович</t>
  </si>
  <si>
    <t>Синькова Елена Александровна</t>
  </si>
  <si>
    <t>Тавитов Георгий Русланович</t>
  </si>
  <si>
    <t>Ференц Ирина Владимировна</t>
  </si>
  <si>
    <t>Ельцова Анжелика Александровна</t>
  </si>
  <si>
    <t>ООО " КТ -Центр"</t>
  </si>
  <si>
    <t xml:space="preserve">Расходы
на строительство введенных в эксплуатацию объектов
электросетевого хозяйства для целей технологического
присоединения и для целей реализации иных мероприятий
инвестиционной программы территориальной сетевой
организации, а также на обеспечение средствами
коммерческого учета электрической энергии (мощности), в  2022 году
</t>
  </si>
  <si>
    <t>И Н Ф О Р М А Ц И Я</t>
  </si>
  <si>
    <t>0,4 кВ</t>
  </si>
  <si>
    <t>35 кВ
и выше</t>
  </si>
  <si>
    <t>До 15 кВт - всего</t>
  </si>
  <si>
    <t>Категория заявителей</t>
  </si>
  <si>
    <t>Расходы
на строительство введенных в эксплуатацию объектов
электросетевого хозяйства для целей технологического
присоединения и для целей реализации иных мероприятий
инвестиционной программы территориальной сетевой
организации, а также на обеспечение средствами
коммерческого учета электрической энергии (мощности)
Общество с ограниченной ответственностью "Амурские коммунальные системы", в 2021 году</t>
  </si>
  <si>
    <t>Приложение №1                                                                                                                                                              к Методическим указаниям по определению размера платы за технологическое присоединение к электрическим сетям (Приказ ФАС России от 30.06.2022 N 490/22 "Об утверждении Методических указаний по определению размера платы за технологическое присоединение к электрическим сетям" )</t>
  </si>
  <si>
    <t>к Методическим указаниям по определению размера платы за технологическое присоединение к электрическим сетям (Приказ ФАС России от 30.06.2022                                                                                                                                                                                                                            N 490/22 "Об утверждении Методических указаний по определению размера платы за технологическое присоединение к электрическим сетям" )</t>
  </si>
  <si>
    <t xml:space="preserve">Расходы
на строительство введенных в эксплуатацию объектов
электросетевого хозяйства для целей технологического
присоединения и для целей реализации иных мероприятий
инвестиционной программы территориальной сетевой
организации, а также на обеспечение средствами
коммерческого учета электрической энергии (мощности), в  2023 году
</t>
  </si>
  <si>
    <t>Егоршин Сергей Алексеевич</t>
  </si>
  <si>
    <t>Буйвалова Анна Владимировна</t>
  </si>
  <si>
    <t>Серков Евгений Сергеевич</t>
  </si>
  <si>
    <t>Зайцев Геннадий Михайлович</t>
  </si>
  <si>
    <t>Соловьевская Людмила Ивановна</t>
  </si>
  <si>
    <t>Бабкин Максим Александрович</t>
  </si>
  <si>
    <t>Кролевецкий Андрей Андреевич</t>
  </si>
  <si>
    <t>Новгородцев Вячеслав Игоревич</t>
  </si>
  <si>
    <t>Новикова Лидия Ивановна</t>
  </si>
  <si>
    <t>Федько Игорь Алексеевич</t>
  </si>
  <si>
    <t>Тюрина Ольга Александровна</t>
  </si>
  <si>
    <t>Чиркин Анатолий Викторович</t>
  </si>
  <si>
    <t>Спешков Роман Викторович</t>
  </si>
  <si>
    <t>Плотко Олег Игоревич</t>
  </si>
  <si>
    <t>Писарев Андрей Владимирович</t>
  </si>
  <si>
    <t>Сосько Елена Томановна</t>
  </si>
  <si>
    <t>Кольга Владимир Анатольевич</t>
  </si>
  <si>
    <t>Балашова Людмила Александровна</t>
  </si>
  <si>
    <t>Жукова Людмила Викторовна</t>
  </si>
  <si>
    <t>Денисенко Елизавета Сергеевна</t>
  </si>
  <si>
    <t>Соловьёв Алексей Евгеньевич</t>
  </si>
  <si>
    <t>Петренко Татьяна Александровна</t>
  </si>
  <si>
    <t>Бойченко Александра Викторовна</t>
  </si>
  <si>
    <t>Филькова Елена Геннадьевна</t>
  </si>
  <si>
    <t>Пидан Михаил Юрьевич</t>
  </si>
  <si>
    <t>Рзаев Эшгин Мохуббат Оглы</t>
  </si>
  <si>
    <t>Антонова Мария Григорьевна</t>
  </si>
  <si>
    <t>Петровский Андрей Михайлович</t>
  </si>
  <si>
    <t>Задорожная Светлана Васильевна</t>
  </si>
  <si>
    <t>Макаренко Илья Олегович</t>
  </si>
  <si>
    <t>Самойленко Ольга Григорьевна</t>
  </si>
  <si>
    <t>Крымцев Василий Григорьевич</t>
  </si>
  <si>
    <t>Макушев Владимир Петрович</t>
  </si>
  <si>
    <t>Пасынок Людмила Евгеньевна</t>
  </si>
  <si>
    <t>Гугунишвили Ирина Сергеевна</t>
  </si>
  <si>
    <t>Сабурская Анастасия Сергеевна</t>
  </si>
  <si>
    <t>Никандров Владимир Григорьевич</t>
  </si>
  <si>
    <t>Баранов Сергей Александрович</t>
  </si>
  <si>
    <t>Жариков Игорь Юрьевич</t>
  </si>
  <si>
    <t>Беляков Александр Николаевич</t>
  </si>
  <si>
    <t>Чолоян Ани Вардановна</t>
  </si>
  <si>
    <t>Деревянко Владимир Николаевич</t>
  </si>
  <si>
    <t>Высоцкая Лидия Владимировна</t>
  </si>
  <si>
    <t>Смирнова Надежда Алексеевна</t>
  </si>
  <si>
    <t>Домашенкина Елена Геннадьевна</t>
  </si>
  <si>
    <t>Черствова Елена Сергеевна</t>
  </si>
  <si>
    <t>Ворона Марина Петровна</t>
  </si>
  <si>
    <t>Кондакова Екатерина Евгеньевна</t>
  </si>
  <si>
    <t>Куракин Сергей Евгеньевич</t>
  </si>
  <si>
    <t>Осечкина Любовь Викторовна</t>
  </si>
  <si>
    <t>Рябцев Иван Владимирович</t>
  </si>
  <si>
    <t>Железняк Денис Григорьевич</t>
  </si>
  <si>
    <t>ООО "Региональная башенная компания"</t>
  </si>
  <si>
    <t>Пюра Ольга Петровна</t>
  </si>
  <si>
    <t>Алимская Елена Николаевна</t>
  </si>
  <si>
    <t>Ханджанов Фархад Хитил оглы</t>
  </si>
  <si>
    <t>Бедник Алексей Павлович</t>
  </si>
  <si>
    <t>Волошин Виктор Дмитриевич</t>
  </si>
  <si>
    <t>Боева Алиса Игоревна</t>
  </si>
  <si>
    <t>Павлова Ольга Владимировна</t>
  </si>
  <si>
    <t>Шикунов Андрей Иванович</t>
  </si>
  <si>
    <t>Косицына Ольга Викторовна</t>
  </si>
  <si>
    <t>ИП.Астраханцева Лэйла Александровна</t>
  </si>
  <si>
    <t>Безсонова Ольга Алексеевна</t>
  </si>
  <si>
    <t>Курашов Виктор Иванович</t>
  </si>
  <si>
    <t>Приманкин Денис Валерьевич</t>
  </si>
  <si>
    <t>Орёл Алексей Владимирович</t>
  </si>
  <si>
    <t>Карпова Нина Владимировна</t>
  </si>
  <si>
    <t>Конникова Лариса Петровна</t>
  </si>
  <si>
    <t>Косьяненко Павел Владимирович</t>
  </si>
  <si>
    <t>ООО " Дальстройинвест"</t>
  </si>
  <si>
    <t>Заборчук Михаил Викторович</t>
  </si>
  <si>
    <t>Задорожный Антон Валерьевич</t>
  </si>
  <si>
    <t>Мельников Андрей Александрович</t>
  </si>
  <si>
    <t>Мищенко Александр Борисович</t>
  </si>
  <si>
    <t>Шишмакова Дарья Сергеевна</t>
  </si>
  <si>
    <t>Новиков Андрей Георгиевич</t>
  </si>
  <si>
    <t>Курганова Нина Дмитриевна</t>
  </si>
  <si>
    <t>Петросян Роза Гургеновна</t>
  </si>
  <si>
    <t>Самороковский Александр Викторович</t>
  </si>
  <si>
    <t>Хомченко Денис Анатольевич</t>
  </si>
  <si>
    <t>Плюхаев Иван Владимирович</t>
  </si>
  <si>
    <t>ООО "Золотая дверь"</t>
  </si>
  <si>
    <t>Плисс Николай Павлович</t>
  </si>
  <si>
    <t>Метёлкина Ольга Александровна</t>
  </si>
  <si>
    <t>Шевченко Сергей Вячеславович</t>
  </si>
  <si>
    <t>Пех Елена Юрьевна</t>
  </si>
  <si>
    <t>Карпеченко Евгений Александрович</t>
  </si>
  <si>
    <t>Безбородов Максим Игоревич</t>
  </si>
  <si>
    <t>Мартынов Павел Владимирович</t>
  </si>
  <si>
    <t>Петрушова Яна Андреевна</t>
  </si>
  <si>
    <t>Гунина Елизавета Анатольевна</t>
  </si>
  <si>
    <t>Крючкова Светлана Грачевна</t>
  </si>
  <si>
    <t>Голуб Сергей Владимирович</t>
  </si>
  <si>
    <t>Шункова  Мальвина Анатольевна</t>
  </si>
  <si>
    <t>Юдин Валерий Александрович</t>
  </si>
  <si>
    <t>Темников Павел Алексеевич</t>
  </si>
  <si>
    <t>Бондаренко Валентина Ивановна</t>
  </si>
  <si>
    <t>ИП.Луценко Сергей Алексеевич</t>
  </si>
  <si>
    <t>Васильев Дмитрий Андреевич</t>
  </si>
  <si>
    <t>Бурцев Дмитрий Николаевич</t>
  </si>
  <si>
    <t>Михайлов Никита Игоревич</t>
  </si>
  <si>
    <t>Шумская Раиса Анатольевна</t>
  </si>
  <si>
    <t>Тютькин Андрей Владимирович</t>
  </si>
  <si>
    <t>Садовский Евгений Михайлович</t>
  </si>
  <si>
    <t>ИП.Колотов Юрий Анатольевич</t>
  </si>
  <si>
    <t>Галич Александр Николаевич</t>
  </si>
  <si>
    <t>ООО " Крепеж Град"</t>
  </si>
  <si>
    <t>Багаутдинова Виктория Николаевна</t>
  </si>
  <si>
    <t>Кулибаба Юрий Андреевич</t>
  </si>
  <si>
    <t>ИП.Фомин Игорь Валерьевич</t>
  </si>
  <si>
    <r>
      <t xml:space="preserve">Способ прокладки кабельных линий ( в траншеях (j=1),многожильные (k=2),кабели </t>
    </r>
    <r>
      <rPr>
        <sz val="12"/>
        <color theme="1"/>
        <rFont val="Times New Roman"/>
        <family val="1"/>
        <charset val="204"/>
      </rPr>
      <t>с бумажной изоляцией  (l=2)</t>
    </r>
    <r>
      <rPr>
        <sz val="12"/>
        <color rgb="FFFF0000"/>
        <rFont val="Times New Roman"/>
        <family val="1"/>
        <charset val="204"/>
      </rPr>
      <t>,</t>
    </r>
    <r>
      <rPr>
        <sz val="12"/>
        <rFont val="Times New Roman"/>
        <family val="1"/>
        <charset val="204"/>
      </rPr>
      <t>сечение провода (диапозон до 50  квадратных мм включительно (m=1),количество кабелей в траншее (одна (n=1))</t>
    </r>
  </si>
  <si>
    <t>Ломакина Вера Ивановна</t>
  </si>
  <si>
    <t>Способ прокладки кабельных линий ( в траншеях (j=1),многожильные (k=2),кабели с резиновой и пластмассовой  изоляцией (l=1),сечение провода (диапозон от 50  до 100 квадратных мм включительно (m=2),количество кабелей в траншее (одна (n=1))</t>
  </si>
  <si>
    <t>j=1,k=2,l=1,m=2,n=1</t>
  </si>
  <si>
    <t>Способ прокладки кабельных линий ( в траншеях (j=1),многожильные (k=2),кабели с резиновой и пластмассовой изоляцией (l=1),сечение провода (диапозон от 100 до 200 квадратных мм включительно (m=3),количество кабелей в траншее (одна (n=1))</t>
  </si>
  <si>
    <t>j=1,k=2,l=1,m=3,n=1</t>
  </si>
  <si>
    <t>ГАУЗ АО " Благовещенская ГКБ"</t>
  </si>
  <si>
    <t>ГАУЗ ОА "Детская ГКБ"</t>
  </si>
  <si>
    <t>АО СЗ " АНК"</t>
  </si>
  <si>
    <t>ГБУЗ АО "Городская поликлиника № 2"</t>
  </si>
  <si>
    <t>Лазуткина Юлия Владимировна</t>
  </si>
  <si>
    <t>Способ прокладки кабельных линий ( в траншеях (j=1),многожильные (k=2),кабели с резиновой и пластмассовой изоляцией (l=1), сечение провода (диапозон от 100 до 200 квадратных мм включительно (m=3),количество кабелей в траншее (более четырех (n=5))</t>
  </si>
  <si>
    <t>ООО " Мирастрой"</t>
  </si>
  <si>
    <t>Способ прокладки кабельных линий ( в траншеях (j=1),многожильные (k=2),кабели с резиновой и пластмассовой изоляцией (l=1), сечение провода (диапозон от 200 до 250 квадратных мм включительно (m=4),количество кабелей в траншее (две (n=2))</t>
  </si>
  <si>
    <t>j=1,k=2,l=1,m=4,n=2</t>
  </si>
  <si>
    <t>ООО "СЗ Монтажжилстрой"</t>
  </si>
  <si>
    <t>ООО Специализированный застройщик "Мегатек-Строй-Комфорт"</t>
  </si>
  <si>
    <t>ООО " ГрандИнвест"</t>
  </si>
  <si>
    <t>Способ прокладки кабельных линий ( в траншеях (j=1),многожильные (k=2),кабели с резиновой или пластмассовой  изоляцией (l=1), сечение провода (диапозон от 100 до 200 квадратных мм включительно (m=3),количество кабелей в траншее (одна(n=1))</t>
  </si>
  <si>
    <t>ООО "Ресурс-групп"</t>
  </si>
  <si>
    <t>ООО "Дальневосточная строительная компания"</t>
  </si>
  <si>
    <t>ООО " СЗ Амурком"</t>
  </si>
  <si>
    <t>Ефименко Юлия Викторовна</t>
  </si>
  <si>
    <t>Трансформаторные подстанции (ТП), за исключением распределительных трансформаторных подстанциий 10/0,4 (j=2),однотрасформаторные (к=1),трансформаторная мощность от 100 до 250 кВА включительно (l=3),шкафного или киоскового типа(m=2)</t>
  </si>
  <si>
    <t>Трансформаторные подстанции (ТП), за исключением распределительных трансформаторных подстанциий 10/0,4 (j=2),однотрасформаторные (к=1),трансформаторная мощность от 250 до 400 кВА включительно (l=4),шкафного или киоского типа(m=2)</t>
  </si>
  <si>
    <t>Трансформаторные подстанции (ТП), за исключением распределительных трансформаторных подстанциий 10/0,4 (j=2),однотрасформаторные (к=1),трансформаторная мощность от 100 до 250 кВА включительно (l=3), шкафного или киоского типа(m=2)</t>
  </si>
  <si>
    <t>j=2,k=2,l=3,m=2</t>
  </si>
  <si>
    <t>Трансформаторные подстанции (ТП), за исключением распределительных трансформаторных подстанциий 10/0,4 (j=2),двухтрансформаторные и более(к=2),трансформаторная мощность от 250 до 400 кВА включительно (l=4), шкафного или киоского типа(m=2)</t>
  </si>
  <si>
    <t>j=2,k=2,l=4,m=2</t>
  </si>
  <si>
    <t>Трансформаторные подстанции (ТП), за исключением распределительных трансформаторных подстанциий 10/0,4 (j=2),двухтрансформаторные и более(к=2),трансформаторная мощность от 400 до 630 кВА включительно (l=54), шкафного или киоского типа(m=2)</t>
  </si>
  <si>
    <t>Лопатина Кристина Анатольевна</t>
  </si>
  <si>
    <t>Гавриленко Любовь Сидоровна</t>
  </si>
  <si>
    <t>Белько Елена Владимировна</t>
  </si>
  <si>
    <t>Щербинина Наталья Олеговна</t>
  </si>
  <si>
    <t>Родионова Татьяна Алексеевна</t>
  </si>
  <si>
    <t>Киселева Жанна Николаевна</t>
  </si>
  <si>
    <t>Рустанова Александра Владимировна</t>
  </si>
  <si>
    <t>Каширин Михаил Владимирович</t>
  </si>
  <si>
    <t>Мороз Андрей Фёдорович</t>
  </si>
  <si>
    <t>Лутов Сергей Иванович</t>
  </si>
  <si>
    <t>Кучикина Ольга Владимировна</t>
  </si>
  <si>
    <t>Матвеев Евгений Геннадьевич</t>
  </si>
  <si>
    <t>Ефанова Наталья Николаевна</t>
  </si>
  <si>
    <t>Палевская Тамара Васильевна</t>
  </si>
  <si>
    <t>Колотов Илья Александрович</t>
  </si>
  <si>
    <t>Слюсарь Виктория Николаевна</t>
  </si>
  <si>
    <t>Елисеева Елена Александровна</t>
  </si>
  <si>
    <t>Музыка Николай Васильевич</t>
  </si>
  <si>
    <t>Калинин Юрий Петрович</t>
  </si>
  <si>
    <t>Калинина Наталья Викторовна</t>
  </si>
  <si>
    <t>Фетисова Юлия Александровна</t>
  </si>
  <si>
    <t>Гладилов Валерий Николаевич</t>
  </si>
  <si>
    <t>Демин Леонид Николаевич</t>
  </si>
  <si>
    <t>Донцова Надежда Максимовна</t>
  </si>
  <si>
    <t>Матяш Александр Кириллович</t>
  </si>
  <si>
    <t>Якушкин Юрий Александрович</t>
  </si>
  <si>
    <t>Проскурняк Владимир  Ильич</t>
  </si>
  <si>
    <t>Баринов Андрей Викторович</t>
  </si>
  <si>
    <t>Насонова Татьяна Семеновна</t>
  </si>
  <si>
    <t>Смирнова Наталья Ильинична</t>
  </si>
  <si>
    <t>Бурмак Виктор Иванович</t>
  </si>
  <si>
    <t>Дмитриенко Сергей Александрович</t>
  </si>
  <si>
    <t>Сиваева Светлана Федоровна</t>
  </si>
  <si>
    <t>Кравченко Светлана Ивановна</t>
  </si>
  <si>
    <t>Потапчук Светлана Петровна</t>
  </si>
  <si>
    <t>Гайдай Владимир Владимирович</t>
  </si>
  <si>
    <t>Гуськова Людмила Геннадьевна</t>
  </si>
  <si>
    <t>Губин Дмитрий Валерьевич</t>
  </si>
  <si>
    <t>Бозрикова Ирина Сергеевна</t>
  </si>
  <si>
    <t>Михайленко Татьяна Александровна</t>
  </si>
  <si>
    <t>Тупицин Анатолий Степанович</t>
  </si>
  <si>
    <t>Ефименко Елена Викторовна</t>
  </si>
  <si>
    <t>Шаталов Александр Витальевич</t>
  </si>
  <si>
    <t>Никитин Андрей Вячеславович</t>
  </si>
  <si>
    <t>Ярмишко Александр Николаевич</t>
  </si>
  <si>
    <t>Коробков Василий Николаевич</t>
  </si>
  <si>
    <t>Сердюк Юрий Николаевич</t>
  </si>
  <si>
    <t>Софиев Ислам Софиевич</t>
  </si>
  <si>
    <t>Резник Виктор Юрьевич</t>
  </si>
  <si>
    <t>Суходоев Николай Ильич</t>
  </si>
  <si>
    <t>Ерёменко Игорь Олегович</t>
  </si>
  <si>
    <t>Кондратюк ОльгаИвановна</t>
  </si>
  <si>
    <t>Демчук Сергей Александрович</t>
  </si>
  <si>
    <t>Якименко Александр Николаевич</t>
  </si>
  <si>
    <t>Алферьев Александр Николаевич</t>
  </si>
  <si>
    <t>Иванищев Алексей Петрович</t>
  </si>
  <si>
    <t>Патрушев Валерий Николаевич</t>
  </si>
  <si>
    <t>Кашлаев Александр Валентинович</t>
  </si>
  <si>
    <t>Лещенко Мария Александровна</t>
  </si>
  <si>
    <t>Сиюль Вера Леонидовна</t>
  </si>
  <si>
    <t>ООО " Благовещенское предприятие промышленного железнодорожного транспорта"</t>
  </si>
  <si>
    <t>Долгорук Анна Анатольевна</t>
  </si>
  <si>
    <t>Давыдов Андрей Николаевич</t>
  </si>
  <si>
    <t>Прудников Николай Валентинович</t>
  </si>
  <si>
    <t>Рытиков Денис Николаевич</t>
  </si>
  <si>
    <t>Кладов Максим Сергеевич</t>
  </si>
  <si>
    <t>Моисеева Надежда Ильинична</t>
  </si>
  <si>
    <t>Якунин Валерий Андрианович</t>
  </si>
  <si>
    <t>Шатров Роман Евгеньевич</t>
  </si>
  <si>
    <t>Голубь Елена Андреевна</t>
  </si>
  <si>
    <t>Верисоцкая Алена Александровна</t>
  </si>
  <si>
    <t>Черкашин Виктор Иванович</t>
  </si>
  <si>
    <t>Опенько Кирилл Евгеньевич</t>
  </si>
  <si>
    <t>Рзянкина Александра Ивановна</t>
  </si>
  <si>
    <t>Шинкарюк Алексей Васильевич</t>
  </si>
  <si>
    <t>Гребенюк Денис Викторович</t>
  </si>
  <si>
    <t>Кравченко Виктор Иванович</t>
  </si>
  <si>
    <t>Литке Ульяна Владимировна</t>
  </si>
  <si>
    <t>Амурская Ирина Павловна</t>
  </si>
  <si>
    <t>Козлик Андрей Иванович</t>
  </si>
  <si>
    <t>Деркач Александр Анатольевич</t>
  </si>
  <si>
    <t>Осокин Василий Владимирович</t>
  </si>
  <si>
    <t>Денесенко Альбина Владимировна</t>
  </si>
  <si>
    <t>Иванов Андрей Владимирович</t>
  </si>
  <si>
    <t>Королькова Наталья Валерьевна</t>
  </si>
  <si>
    <t>Ерёменко Максим Сергеевич</t>
  </si>
  <si>
    <t>Хурдей Ксения Витальевна</t>
  </si>
  <si>
    <t>Шкап Виталий Семёнович</t>
  </si>
  <si>
    <t>Коваль Сергей Андреевич</t>
  </si>
  <si>
    <t>Безган Мария Николаевна</t>
  </si>
  <si>
    <t>Лозовский Олег Анатольевич</t>
  </si>
  <si>
    <t>Пашетнев Александр Иванович</t>
  </si>
  <si>
    <t>Отскочная Анастасия  Павловна</t>
  </si>
  <si>
    <t>Раделицкий Игорь Игоревич</t>
  </si>
  <si>
    <t>Неделько Сергей Александрович</t>
  </si>
  <si>
    <t>Дюкарева Вера Дмитриевна</t>
  </si>
  <si>
    <t>Адонин Дмитрий Анатольевич</t>
  </si>
  <si>
    <t>Ануфриенко Алина Евгеньевна</t>
  </si>
  <si>
    <t>Фоминский Игорь Вячеславович</t>
  </si>
  <si>
    <t>Саливон Татьяна Николаевна</t>
  </si>
  <si>
    <t>Полякова Татьяна Гаврииловна</t>
  </si>
  <si>
    <t>Ершова Мария Валерьевна</t>
  </si>
  <si>
    <t>Саютин Артур Викторович</t>
  </si>
  <si>
    <t>Маловичко Евгений Иванович</t>
  </si>
  <si>
    <t>Марченко Владимир Николаевич</t>
  </si>
  <si>
    <t>Семенова Татьяна Валерьевна</t>
  </si>
  <si>
    <t>Дубинин Андрей Васильевич</t>
  </si>
  <si>
    <t>Дубчак Валерий Алексеевич</t>
  </si>
  <si>
    <t>Иртегов Александр Юрьевич</t>
  </si>
  <si>
    <t>Алешков Алексей Валерьевич</t>
  </si>
  <si>
    <t>Клейнбурд Станислав Аркадьевич</t>
  </si>
  <si>
    <t>Бокшан Владислав Романович</t>
  </si>
  <si>
    <t>Андреенко Ольга Юрьевна</t>
  </si>
  <si>
    <t>Дегтярёва Анна Петровна</t>
  </si>
  <si>
    <t>Якушева Светлана Викторовна</t>
  </si>
  <si>
    <t>Романенко Марина Юрьевна</t>
  </si>
  <si>
    <t>Судоргина Елена Борисовна</t>
  </si>
  <si>
    <t>Бросалин Анатолий Владимирович</t>
  </si>
  <si>
    <t>Толмачёв Дмитрий Сергеевич</t>
  </si>
  <si>
    <t>Пивень Игорь Валерьевич</t>
  </si>
  <si>
    <t>Безродных Юрий Сергеевич</t>
  </si>
  <si>
    <t>Калиниченко Павел Анатольевич</t>
  </si>
  <si>
    <t>Дмитриенко Алла Савельевна</t>
  </si>
  <si>
    <t>Ромас Игорь Анатольевич</t>
  </si>
  <si>
    <t>Толстых Анатолий Сергеевич</t>
  </si>
  <si>
    <t>Джигирей Карина Викторовна</t>
  </si>
  <si>
    <t>Слюсарь Галина Владимировна</t>
  </si>
  <si>
    <t>Швецова Анна Григорьевна</t>
  </si>
  <si>
    <t>Никишов Владимир Владимирович</t>
  </si>
  <si>
    <t>Руссу Алиса Олеговна</t>
  </si>
  <si>
    <t>Евдокимова Виктория  Александровна</t>
  </si>
  <si>
    <t>Любицына Елена Эдуардовна</t>
  </si>
  <si>
    <t>Мельник Виктор Викторович</t>
  </si>
  <si>
    <t>Лысенко Анатолий Александрович</t>
  </si>
  <si>
    <t>Афанасьева Екатерина Владимировна</t>
  </si>
  <si>
    <t>Возбранный Владимир Витальевич</t>
  </si>
  <si>
    <t>Балабанов Никита Александрович</t>
  </si>
  <si>
    <t>Шибанов Роман Петрович</t>
  </si>
  <si>
    <t>Болотнюк Виталий Степанович</t>
  </si>
  <si>
    <t>Бабич Марина Владимировна</t>
  </si>
  <si>
    <t>Ларин Владимир Вячеславович</t>
  </si>
  <si>
    <t>Грабко Роман Олегович</t>
  </si>
  <si>
    <t>Ференец Максим Михайлович</t>
  </si>
  <si>
    <t>Димура Валентина Георгиевна</t>
  </si>
  <si>
    <t>Антонов Илья Сергеевич</t>
  </si>
  <si>
    <t>Полыхатый Анатолий Павлович</t>
  </si>
  <si>
    <t>Мясников Владимир Павлович</t>
  </si>
  <si>
    <t>Володина Венера Ахуновна</t>
  </si>
  <si>
    <t>Крегель Алексей Павлович</t>
  </si>
  <si>
    <t>Козырин Дмитрий Константинович</t>
  </si>
  <si>
    <t>Аистова Нина Михайловна</t>
  </si>
  <si>
    <t>Стыценко Любовь Леонидовна</t>
  </si>
  <si>
    <t>Антонова Елена Александровна</t>
  </si>
  <si>
    <t>Коршиков Александр Юрьевич</t>
  </si>
  <si>
    <t>Кудрявцева Ирина Николаевна</t>
  </si>
  <si>
    <t>Сесарев Сергей Виктрович</t>
  </si>
  <si>
    <t>Березовский Олег Николаевич</t>
  </si>
  <si>
    <t>Полещук Валерий Георгиевич</t>
  </si>
  <si>
    <t>Калганов Иван Павлович</t>
  </si>
  <si>
    <t>Стеценко Игорь Валентинович</t>
  </si>
  <si>
    <t>Пихтарев Александр Иванович</t>
  </si>
  <si>
    <t>Вишняков Алексей Андреевич</t>
  </si>
  <si>
    <t>Душин Игорь Леонидович</t>
  </si>
  <si>
    <t>Коваленко Юрий Валерьевич</t>
  </si>
  <si>
    <t xml:space="preserve">Гудинова Светлана Васильевна </t>
  </si>
  <si>
    <t>Киселёв Николай Дмитриевич</t>
  </si>
  <si>
    <t>Швецов Виталий Сергеевич</t>
  </si>
  <si>
    <t>Коробейников Сергей Анатольевич</t>
  </si>
  <si>
    <t>Богданов Илья Андреевич</t>
  </si>
  <si>
    <t>Крамарчук Жанна  Михайловна</t>
  </si>
  <si>
    <t>Мартынова Татьяна Владимировна</t>
  </si>
  <si>
    <t>Яценко Денис Анатольевич</t>
  </si>
  <si>
    <t>Сивоконь Виолетта Андреевна</t>
  </si>
  <si>
    <t>Урюпин Павел Андреевич</t>
  </si>
  <si>
    <t>Рудковская Инна Владимировна</t>
  </si>
  <si>
    <t>Ландик Владимир Алексеевич</t>
  </si>
  <si>
    <t>Коваленко Галина Витальевна</t>
  </si>
  <si>
    <t>Фролова Ольга Алексеевна</t>
  </si>
  <si>
    <t>Шуляк Сергей Николаевич</t>
  </si>
  <si>
    <t>Терехов Александр Дмитриевич</t>
  </si>
  <si>
    <t>Тугарина Елена  Владимировна</t>
  </si>
  <si>
    <t>Беликов Юрий Васильевич</t>
  </si>
  <si>
    <t>Забайрачный Максим Александрович</t>
  </si>
  <si>
    <t>Цейтлер Алексей Николаевич</t>
  </si>
  <si>
    <t>Кудрин Александр Алексеевич</t>
  </si>
  <si>
    <t>Бондаренко Андрей Юрьевич</t>
  </si>
  <si>
    <t>Тимошин Вениамин Гранитович</t>
  </si>
  <si>
    <t>Анисенкова Оксана Николаевна</t>
  </si>
  <si>
    <t>Мошенский Виктор Николаевич</t>
  </si>
  <si>
    <t>Труфанова Наталья Николаевна</t>
  </si>
  <si>
    <t>Болотов Виктор Матвеевич</t>
  </si>
  <si>
    <t>Лой Владимир Викторович</t>
  </si>
  <si>
    <t>Ваулина Алёна Игоревна</t>
  </si>
  <si>
    <t>Богер Татьяна Юрьевна</t>
  </si>
  <si>
    <t>Белоглазов Артем Борисович</t>
  </si>
  <si>
    <t>Новокшенов Владимир Николаевич</t>
  </si>
  <si>
    <t>Юрьева Татьяна Платоновна</t>
  </si>
  <si>
    <t>Мулгачёв Сергей Валерьевич</t>
  </si>
  <si>
    <t>Печеник Ольга Викторовна</t>
  </si>
  <si>
    <t>Бережнов Виктор Иванович</t>
  </si>
  <si>
    <t>Полеев Владислав Владимирович</t>
  </si>
  <si>
    <t>Ломовцев Станислав Александрович</t>
  </si>
  <si>
    <t>Давыденко Евгений Викторович</t>
  </si>
  <si>
    <t>Ворона Леонида Викторовна</t>
  </si>
  <si>
    <t>Панин Эдуард Викторович</t>
  </si>
  <si>
    <t>Черкас Никита Сергеевич</t>
  </si>
  <si>
    <t>Ожегин Павел Анатольевич</t>
  </si>
  <si>
    <t>Волошенко Зинаида  Васильевна</t>
  </si>
  <si>
    <t>Медведев Михаил Юрьевич</t>
  </si>
  <si>
    <t>Орлова Жанетта Павловна</t>
  </si>
  <si>
    <t>Небучин Антон Александрович</t>
  </si>
  <si>
    <t>Горянская Светлана Александровна</t>
  </si>
  <si>
    <t>Прокаев Валерий Васильевич</t>
  </si>
  <si>
    <t>Васильев Владимир Николаевич</t>
  </si>
  <si>
    <t>Найденков Игорь Анатольевич</t>
  </si>
  <si>
    <t>Семёнов Константин Владимирович</t>
  </si>
  <si>
    <t>Железнов Родион Константинович</t>
  </si>
  <si>
    <t>Шмаков Виктор Михайлович</t>
  </si>
  <si>
    <t>Сергеева Ольга Александровна</t>
  </si>
  <si>
    <t>Песенков Сергей  Александрович</t>
  </si>
  <si>
    <t>Кузьменко Евгений Викторович</t>
  </si>
  <si>
    <t>Постников Константин Валерьевич</t>
  </si>
  <si>
    <t>Ткачёв Роман Иванович</t>
  </si>
  <si>
    <t>Минаева Екатерина Александровна</t>
  </si>
  <si>
    <t>Даргин Вячеслав Викторович</t>
  </si>
  <si>
    <t xml:space="preserve">Семилетова Дина Аркадьевна </t>
  </si>
  <si>
    <t>Новорожденных Татьяна Фёдоровна</t>
  </si>
  <si>
    <t>Самиляк Петр Петрович</t>
  </si>
  <si>
    <t>Радько Елена Александровна</t>
  </si>
  <si>
    <t>Куцева Наталья Александровна</t>
  </si>
  <si>
    <t>Лекамцев Евгений Валерьевич</t>
  </si>
  <si>
    <t>Микушева Светлана Владимировна</t>
  </si>
  <si>
    <t>Столбунов Константин Николаевич</t>
  </si>
  <si>
    <t>Мальнев Леонид Николаевич</t>
  </si>
  <si>
    <t>Ященко Андрей Викторович</t>
  </si>
  <si>
    <t>Батанова Юлия Павловна</t>
  </si>
  <si>
    <t>Богданова Наталья Александровна</t>
  </si>
  <si>
    <t>Кольцова Лариса Валерьевна</t>
  </si>
  <si>
    <t>Вилков Александр Александрович</t>
  </si>
  <si>
    <t>Фунтиков Владимир Владимирович</t>
  </si>
  <si>
    <t>Сторожук Анатолий Дмитриевич</t>
  </si>
  <si>
    <t>Парыгин Николай Георгиевич</t>
  </si>
  <si>
    <t>Коваленко Пётр Николаевич</t>
  </si>
  <si>
    <t>Быков Андрей Викторович</t>
  </si>
  <si>
    <t>Рехтина Анжелика Сергеевна</t>
  </si>
  <si>
    <t>Суярова Олеся Олеговна</t>
  </si>
  <si>
    <t>Заварзин Николай  Иннокентьевич</t>
  </si>
  <si>
    <t>Гришко Анастасия Алексеевна</t>
  </si>
  <si>
    <t>Смирнов Алексей Николаевич</t>
  </si>
  <si>
    <t>Шавырин Павел Григорьевич</t>
  </si>
  <si>
    <t>Черезова Анастасия Александровна</t>
  </si>
  <si>
    <t>Залогов Анатолий Владимирович</t>
  </si>
  <si>
    <t>Арзютов Константин Геннадьевич</t>
  </si>
  <si>
    <t>Мамонцев Георгий Алексеевич</t>
  </si>
  <si>
    <t>Ригельгоф Анатолий Эрихович</t>
  </si>
  <si>
    <t>Шейкин Максим Анатольевич</t>
  </si>
  <si>
    <t>Крупка Вера Васильевна</t>
  </si>
  <si>
    <t>Безъязыков Никита Сергеевич</t>
  </si>
  <si>
    <t>Адиятов Андрей Рафикович</t>
  </si>
  <si>
    <t>Прийма Владимир Борисович</t>
  </si>
  <si>
    <t>Бурлакова Татьяна Ивановна</t>
  </si>
  <si>
    <t>Краснобородько Анатолий Васильевич</t>
  </si>
  <si>
    <t>Стяжкина Елена Викторовна</t>
  </si>
  <si>
    <t>Пайгина Евгения Сергеевна</t>
  </si>
  <si>
    <t>Сиренко Артем Иванович</t>
  </si>
  <si>
    <t>Корж Дмитрий Александрович</t>
  </si>
  <si>
    <t>Куксова Валентина Николаевна</t>
  </si>
  <si>
    <t>Меньшикова Татьяна Павловна</t>
  </si>
  <si>
    <t>Обозная Наталья Евгеньевна</t>
  </si>
  <si>
    <t>Ружникова Марина Владимировна</t>
  </si>
  <si>
    <t>Румянцев Михаил Васильевич</t>
  </si>
  <si>
    <t>Трухина Юлия Викторовна</t>
  </si>
  <si>
    <t>Пальчиков Сергей Леонтьевич</t>
  </si>
  <si>
    <t>Михолап Людмила Петровна</t>
  </si>
  <si>
    <t>Пантюхин Игорь Анатольевич</t>
  </si>
  <si>
    <t>Голуб Виктор Васильевич</t>
  </si>
  <si>
    <t>Коленко Руслан Игоревич</t>
  </si>
  <si>
    <t>Макарчук Матвей Михайлович</t>
  </si>
  <si>
    <t>Колесников Игорь Сергеевич</t>
  </si>
  <si>
    <t>Лазарева Ольга Владимировна</t>
  </si>
  <si>
    <t>Курц Евгения Игоревна</t>
  </si>
  <si>
    <t>Синельникова Мария Александровна</t>
  </si>
  <si>
    <t>Килина Светлана Петровна</t>
  </si>
  <si>
    <t>Коваленко Татьяна Васильевна</t>
  </si>
  <si>
    <t>Фаст Валентина Васильевна</t>
  </si>
  <si>
    <t>Литвинов Сергей Александрович</t>
  </si>
  <si>
    <t>Смирнова Юлия Юрьевна</t>
  </si>
  <si>
    <t>Крегель Ольга Николаевна</t>
  </si>
  <si>
    <t>Шляхта Мария Романовна</t>
  </si>
  <si>
    <t>Калашников Александр Иванович</t>
  </si>
  <si>
    <t>Слепец Валентина Ивановна</t>
  </si>
  <si>
    <t>Ураков Игорь Витальевич</t>
  </si>
  <si>
    <t>Яковлев Александр Николаевич</t>
  </si>
  <si>
    <t>Пономарева Эльвира Леонидовна</t>
  </si>
  <si>
    <t>Гребенюк Александр Васильевич</t>
  </si>
  <si>
    <t>Гужель Денис Сергеевич</t>
  </si>
  <si>
    <t>Шальнева Надежда Васильевна</t>
  </si>
  <si>
    <t>Пономаренко Роман Петрович</t>
  </si>
  <si>
    <t>Трукшанов Сергей Васильевич</t>
  </si>
  <si>
    <t>Евтухова Екатерина Александровна</t>
  </si>
  <si>
    <t>Осийчук Юрий Николаевич</t>
  </si>
  <si>
    <t>Томилов Алексей Сергеевич</t>
  </si>
  <si>
    <t>Хабчук Сергей Владимирович</t>
  </si>
  <si>
    <t>Волченко Александр Владимирович</t>
  </si>
  <si>
    <t>Бедненко Владимир Ефимович</t>
  </si>
  <si>
    <t>Григорьев Николай Александрович</t>
  </si>
  <si>
    <t>Пастухова Наталья Васильевна</t>
  </si>
  <si>
    <t>Анюхин Евгений Владимирович</t>
  </si>
  <si>
    <t>Капустин Олег Геннадьевич</t>
  </si>
  <si>
    <t>Лашманов Андрей Валерьевич</t>
  </si>
  <si>
    <t>Волова Нина Алексеевна</t>
  </si>
  <si>
    <t>Охлопков Ярослав Алексеевич</t>
  </si>
  <si>
    <t>Августов Анатолий Николаевич</t>
  </si>
  <si>
    <t>Егоров Евгений Геннадьевич</t>
  </si>
  <si>
    <t>Попова Наталья Игоревна</t>
  </si>
  <si>
    <t>Бойко Максим Сергеевич</t>
  </si>
  <si>
    <t>Шабалина Наталья Ивановна</t>
  </si>
  <si>
    <t>Сингаев Максим Владимирович</t>
  </si>
  <si>
    <t>Оленич Роман Александрович</t>
  </si>
  <si>
    <t>Сухоненко Виталий Аркадьевич</t>
  </si>
  <si>
    <t>Зверев Константин Николаевич</t>
  </si>
  <si>
    <t>Мишина Анастасия Михайловна</t>
  </si>
  <si>
    <t>Попов Владимир Владимирович</t>
  </si>
  <si>
    <t>Кулешов Олег Владимирович</t>
  </si>
  <si>
    <t>Чернова Елена Николаевна</t>
  </si>
  <si>
    <t>Пушникова Наталья Николаевна</t>
  </si>
  <si>
    <t>Чубаров Александр Александрович</t>
  </si>
  <si>
    <t>Казанцев Алексей Сергеевич</t>
  </si>
  <si>
    <t>Савалык Дарья Павловна</t>
  </si>
  <si>
    <t>Матас Лариса Александровна</t>
  </si>
  <si>
    <t>Селиверстов Юрий Сергеевич</t>
  </si>
  <si>
    <t>Зенина Наталья Николаевна</t>
  </si>
  <si>
    <t>Землянский Станислав Юрьевич</t>
  </si>
  <si>
    <t>Баева Анна Тихоновна</t>
  </si>
  <si>
    <t>Свинкина Ольга  Федоровна</t>
  </si>
  <si>
    <t>Ажермачева Ирина Викторовна</t>
  </si>
  <si>
    <t>Шестёра Ольга Юрьевна</t>
  </si>
  <si>
    <t>Гомзякова Людмила Ильинична</t>
  </si>
  <si>
    <t>Шманов Владимир Юрьевич</t>
  </si>
  <si>
    <t>Руденок Дмитрий Станиславович</t>
  </si>
  <si>
    <t>Натальин Виталий Владимирович</t>
  </si>
  <si>
    <t>Остапенко Игорь Николаевич</t>
  </si>
  <si>
    <t>Потапов Сергей Игоревич</t>
  </si>
  <si>
    <t>Лешенко Нина Абрамовна</t>
  </si>
  <si>
    <t>Самуйлов Леонид Иванович</t>
  </si>
  <si>
    <t>Кобысова Зоя Михайловна</t>
  </si>
  <si>
    <t>Тархов Иван Владимирович</t>
  </si>
  <si>
    <t>Смирных Юрий Иванович</t>
  </si>
  <si>
    <t>Ни Олег Эдуардович</t>
  </si>
  <si>
    <t>Щепанская Татьяна Александровна</t>
  </si>
  <si>
    <t>Осипов Алексей Евгеньевич</t>
  </si>
  <si>
    <t>Барановский Леонид Иванович</t>
  </si>
  <si>
    <t xml:space="preserve">Шевченко Виктор Михайлович </t>
  </si>
  <si>
    <t>Сугатова Юлия Павловна</t>
  </si>
  <si>
    <t>Кравченко Алексей Сергеевич</t>
  </si>
  <si>
    <t>Костогрыз Наталья Львовна</t>
  </si>
  <si>
    <t>Богданов Виталий Николаевич</t>
  </si>
  <si>
    <t>Соловьев Виктор Иванович</t>
  </si>
  <si>
    <t>Куценко Алексей Геннадьевич</t>
  </si>
  <si>
    <t>Блиновский Александр Юрьевич</t>
  </si>
  <si>
    <t>Иванцова Оксана Викторовна</t>
  </si>
  <si>
    <t>Ковтун Иван Сергеевич</t>
  </si>
  <si>
    <t>Лебедев Валентин Юрьевич</t>
  </si>
  <si>
    <t>Рожанский Иван Викторович</t>
  </si>
  <si>
    <t>Бороденко Михаил Савельевич</t>
  </si>
  <si>
    <t>Голубкова  Елена Григорьевна</t>
  </si>
  <si>
    <t>Байдина Наталья Петровна</t>
  </si>
  <si>
    <t>Кулдошин Олег Серафимович</t>
  </si>
  <si>
    <t>Скрипченкова Татьяна Андреевна</t>
  </si>
  <si>
    <t>Чернавцева Оксана Анатольевна</t>
  </si>
  <si>
    <t>Серегин Игорь Геннадьевич</t>
  </si>
  <si>
    <t>Кудрявцева Дарья Александровна</t>
  </si>
  <si>
    <t>Проскуряков Тимофей Александрович</t>
  </si>
  <si>
    <t>Грачёв Евгений Валерьевич</t>
  </si>
  <si>
    <t>Упадышев Владимир Николаевич</t>
  </si>
  <si>
    <t>Соколов Олег Вячеславович</t>
  </si>
  <si>
    <t>Бабкин Николай Иванович</t>
  </si>
  <si>
    <t>Хазов Виктор Васильевич</t>
  </si>
  <si>
    <t>Зинабадинова Ирина Александровна</t>
  </si>
  <si>
    <t>Брыкин Михаил Владимирович</t>
  </si>
  <si>
    <t>Фатькин Владимир Александрович</t>
  </si>
  <si>
    <t>Кондратьев Игорь Юрьевич</t>
  </si>
  <si>
    <t>Кривцов Анатолий Николаевич</t>
  </si>
  <si>
    <t>Врагалев Евгений Вячеславович</t>
  </si>
  <si>
    <t>Жарикова Надежда Борисовна</t>
  </si>
  <si>
    <t>Андреев Юрий Павлович</t>
  </si>
  <si>
    <t>Григорьева Виолетта Германовна</t>
  </si>
  <si>
    <t>Гриценко Виктор Николаевич</t>
  </si>
  <si>
    <t>Бай Маргарита Викторовна</t>
  </si>
  <si>
    <t>Борисова Надежда Сергеевна</t>
  </si>
  <si>
    <t>Говоркова Дарья Игоревна</t>
  </si>
  <si>
    <t>Калюжин Александр Андреевич</t>
  </si>
  <si>
    <t>Гриценко Юрий Владимирович</t>
  </si>
  <si>
    <t>Солдатов Юрий Владимирович</t>
  </si>
  <si>
    <t>Сеитова Анна Витальевна</t>
  </si>
  <si>
    <t>Урюпин Денис Васильевич</t>
  </si>
  <si>
    <t>Мифтахова Екатерина Александровна</t>
  </si>
  <si>
    <t>Димов Владислав Олегович</t>
  </si>
  <si>
    <t>Осадченко Любовь Анатольевна</t>
  </si>
  <si>
    <t>Перепелица Владимир Васильевич</t>
  </si>
  <si>
    <t>Востриков Александр Георгиевич</t>
  </si>
  <si>
    <t>Барсов Виктор Григорьевич</t>
  </si>
  <si>
    <t>Яроцкий Алексей Викторович</t>
  </si>
  <si>
    <t>Долин Василий Геннадьевич</t>
  </si>
  <si>
    <t>Марченко Олег Станиславович</t>
  </si>
  <si>
    <t>Дубова Наталья Михайловна</t>
  </si>
  <si>
    <t>Мерсикова Ирина Сергеевна</t>
  </si>
  <si>
    <t>Садовщикова Лидия Михайловна</t>
  </si>
  <si>
    <t>Колесникова Татьяна Павловна</t>
  </si>
  <si>
    <t>Бодылевский Сергей Васильевич</t>
  </si>
  <si>
    <t>Мельниченко Дмитрий Витальевич</t>
  </si>
  <si>
    <t>Суханицкая Любовь Алексеевна</t>
  </si>
  <si>
    <t>Ломако Нина Петровна</t>
  </si>
  <si>
    <t>Казачинский Сергей Валерьевич</t>
  </si>
  <si>
    <t>Широкова Анастасия Алесандровна</t>
  </si>
  <si>
    <t>Тарасов Никита Владимировна</t>
  </si>
  <si>
    <t xml:space="preserve">Рачек Сергей Филиппович </t>
  </si>
  <si>
    <t>Барабаш Елена Николаевна</t>
  </si>
  <si>
    <t>Кантемиров Александр Дмитриевич</t>
  </si>
  <si>
    <t>Красицкая Лина Александровна</t>
  </si>
  <si>
    <t>Щербаков Сергей Петрович</t>
  </si>
  <si>
    <t>Власенко Виталий Васильевич</t>
  </si>
  <si>
    <t>Старников  Сергей Петрович</t>
  </si>
  <si>
    <t>Кашперенко Дмитрий  Васильевич</t>
  </si>
  <si>
    <t>Гатетулина Александра Васильевна</t>
  </si>
  <si>
    <t>Чусова Ольга Ивановна</t>
  </si>
  <si>
    <t>Уварова Виктория Викторовна</t>
  </si>
  <si>
    <t>Сухоненко Светлана Витальевна</t>
  </si>
  <si>
    <t>Тюпа Анна Сергеевна</t>
  </si>
  <si>
    <t>Агапов Егор Юрьевич</t>
  </si>
  <si>
    <t>Конотоп Владимир Абрамович</t>
  </si>
  <si>
    <t>Батаева Виктория Владимировна</t>
  </si>
  <si>
    <t>Лепишева Наталья Владимировна</t>
  </si>
  <si>
    <t>Шевник Виктор Юрьевич</t>
  </si>
  <si>
    <t>Суздальцева Анна Николаевна</t>
  </si>
  <si>
    <t>Кучеренко Владимир  Алексеевич</t>
  </si>
  <si>
    <t>Семенов Андрей Иванович</t>
  </si>
  <si>
    <t>Хан Денис Николаевич</t>
  </si>
  <si>
    <t>Быхун Сергей Викторович</t>
  </si>
  <si>
    <t>Кошлякова Анастасия Вячеславовна</t>
  </si>
  <si>
    <t>Власов Юрий Сергеевич</t>
  </si>
  <si>
    <t>Подорожная Екатерина Александровна</t>
  </si>
  <si>
    <t>Цивенко Константин Николаевич</t>
  </si>
  <si>
    <t>Соколова Валентина Александровна</t>
  </si>
  <si>
    <t>Колесников Николай Петрович</t>
  </si>
  <si>
    <t>Кононенко Владимир Павлович</t>
  </si>
  <si>
    <t>Арендарчук Александр Валерьевич</t>
  </si>
  <si>
    <t>Ратанов Анатолий Михайлович</t>
  </si>
  <si>
    <t>Намаканова Любовь Андреевна</t>
  </si>
  <si>
    <t>Петров Владимир Владимирович</t>
  </si>
  <si>
    <t>Коновалов Денис Викторович</t>
  </si>
  <si>
    <t>Скрипко Петр Юрьевич</t>
  </si>
  <si>
    <t>Новиков Артём Александрович</t>
  </si>
  <si>
    <t>Аршинский Виктор Михайлович</t>
  </si>
  <si>
    <t>Сиглюк Нина Николаевна</t>
  </si>
  <si>
    <t>Сидорик Евгений Игоревич</t>
  </si>
  <si>
    <t>Бобриков Михаил Геннадьевич</t>
  </si>
  <si>
    <t>Верига Светлана Николаевна</t>
  </si>
  <si>
    <t>Фирсов Валерий Павлович</t>
  </si>
  <si>
    <t>Воронина Анна Николаевна</t>
  </si>
  <si>
    <t>Пушникова Ирина Витальевна</t>
  </si>
  <si>
    <t>Сапельникова Екатерина Андреевна</t>
  </si>
  <si>
    <t xml:space="preserve"> Гаврилова Юлия Михайловна ( новый соственник).Прежний собственник Щербаков Максим Александрович</t>
  </si>
  <si>
    <t>Савицкий Анатолий Николаевич</t>
  </si>
  <si>
    <t>Сергеев Константин Павлович</t>
  </si>
  <si>
    <t>Лукьянович Василий Франсович</t>
  </si>
  <si>
    <t>Таврасова Елена Владимировна</t>
  </si>
  <si>
    <t>Макарчук Юрий Николаевич</t>
  </si>
  <si>
    <t>Решетников Дмитрий Александрович</t>
  </si>
  <si>
    <t>Кузнецов Валерий Владимирович</t>
  </si>
  <si>
    <t>Шейко Евгений Николаевич</t>
  </si>
  <si>
    <t>Слепцова Ксения Сергеевна</t>
  </si>
  <si>
    <t>Джевага Николай Павлович</t>
  </si>
  <si>
    <t>Голик Сергей Александрович</t>
  </si>
  <si>
    <t>Романова Любовь Николаевна</t>
  </si>
  <si>
    <t>Филимонова Нина Алексеевна</t>
  </si>
  <si>
    <t>Игнатюк Сергей Александрович</t>
  </si>
  <si>
    <t>Леонтьев Антон Валерьевич</t>
  </si>
  <si>
    <t>Нагребецкий Сергей Станиславович</t>
  </si>
  <si>
    <t>Семенов Сергей Владимирович</t>
  </si>
  <si>
    <t>Петросян Гаяне Левушовна</t>
  </si>
  <si>
    <t>Борискова Наталья Ивановна</t>
  </si>
  <si>
    <t>Капустина Алена Валерьевна</t>
  </si>
  <si>
    <t>Пчелинов Руслан Геннадьевич</t>
  </si>
  <si>
    <t>Тимохин Виктор Михайлович</t>
  </si>
  <si>
    <t>Шипилова Екатерина Юрьевна</t>
  </si>
  <si>
    <t>Шульга Юлий Николаевич</t>
  </si>
  <si>
    <t>Хвалеев Владимир Александрович</t>
  </si>
  <si>
    <t>Буняк Елена Геннадьевна</t>
  </si>
  <si>
    <t>Мироненко Сергей Михайлович</t>
  </si>
  <si>
    <t xml:space="preserve">Чайка Анна Алексеевна </t>
  </si>
  <si>
    <t>Рыкалин Юрий Владимирович</t>
  </si>
  <si>
    <t>Любицкий Олег Александрович</t>
  </si>
  <si>
    <t>Лобанова Наталья Александровна</t>
  </si>
  <si>
    <t>Васьковский Николай Яковлевич</t>
  </si>
  <si>
    <t>Проценко Александр Владимирович</t>
  </si>
  <si>
    <t>Скряга Вадим Игоревич</t>
  </si>
  <si>
    <t>Князькова Татьяна  Васильевна</t>
  </si>
  <si>
    <t>Рой Александр Васильевич</t>
  </si>
  <si>
    <t>Лобач Александр Владимирович</t>
  </si>
  <si>
    <t>Меркель Анатолий Андреевич</t>
  </si>
  <si>
    <t>Зенков Валерий Анатольевич</t>
  </si>
  <si>
    <t>Серебрякова Екатерина Романовна</t>
  </si>
  <si>
    <t>Кретов Юрий Александрович</t>
  </si>
  <si>
    <t>Цыпленкова Наталья Ивановна</t>
  </si>
  <si>
    <t>Медведева Наталья Викторовна</t>
  </si>
  <si>
    <t>Пироженко Наталья Юрьевна</t>
  </si>
  <si>
    <t>Осауленко Анна Николаевна</t>
  </si>
  <si>
    <t>Добровольский Александр Геннадьевич</t>
  </si>
  <si>
    <t>Колосова Валентина Ивановна</t>
  </si>
  <si>
    <t>Король Максим Николаевич</t>
  </si>
  <si>
    <t>Бахмутов Олег Иванович</t>
  </si>
  <si>
    <t>Игнашев Виктор Константинович</t>
  </si>
  <si>
    <t>Шевченко Андрей Николаевич</t>
  </si>
  <si>
    <t>Тарасов Александр Рафикович</t>
  </si>
  <si>
    <t>Краснобаева Анна Анатольевна (старый сообственник Галактионова Светлана Антоновна )</t>
  </si>
  <si>
    <t>Полоз Вадим Сергеевич</t>
  </si>
  <si>
    <t>Аскаева Тамара Афанасьевна</t>
  </si>
  <si>
    <t>Таций Анна Викторовна</t>
  </si>
  <si>
    <t>Губбасов Руслан Томалович</t>
  </si>
  <si>
    <t>Димехина Ольга Александровна</t>
  </si>
  <si>
    <t>Мишаченко Яна Анатольевна</t>
  </si>
  <si>
    <t>Тихая Светлана Владимировна</t>
  </si>
  <si>
    <t>Фадеева Марина Юрьевна</t>
  </si>
  <si>
    <t>Ковалёва Наталья Викторовна</t>
  </si>
  <si>
    <t>Солодухина Екатерина Константиновна</t>
  </si>
  <si>
    <t>Ильюкевич Светлана Владимировна</t>
  </si>
  <si>
    <t>Мурачёва Ольга Николаевна</t>
  </si>
  <si>
    <t>Ерилин Сергей Владимирович</t>
  </si>
  <si>
    <t>Коробский Андрей Викторович</t>
  </si>
  <si>
    <t>Пелихов Сергей Анатольевич</t>
  </si>
  <si>
    <t>Исмоилов Рахмон Дурдыкулыевич</t>
  </si>
  <si>
    <t>Смирнов Дмитрий Геннадьевич</t>
  </si>
  <si>
    <t>Продан Виктор Павлович</t>
  </si>
  <si>
    <t>Мирюк Виктор Васильевич</t>
  </si>
  <si>
    <t>Бысов Александр Геннадьевич</t>
  </si>
  <si>
    <t>Патлай Олег Александрович</t>
  </si>
  <si>
    <t>Починок Юлия Валерьевна</t>
  </si>
  <si>
    <t>Яковлева Любовь Владимировна</t>
  </si>
  <si>
    <t>Торбина Любовь Ивановна</t>
  </si>
  <si>
    <t>Чученов Илья Евгеньевич</t>
  </si>
  <si>
    <t>Лучшев Константин Викторович</t>
  </si>
  <si>
    <t>Дудко Сергей Эдуардович</t>
  </si>
  <si>
    <t>Олейникова Светлана Александровна</t>
  </si>
  <si>
    <t>Боровых Андрей Александрович</t>
  </si>
  <si>
    <t>Манецкий Владимир Михайлович</t>
  </si>
  <si>
    <t>Батраков Иван Михайлович</t>
  </si>
  <si>
    <t>Зайцева Виктория Александровна</t>
  </si>
  <si>
    <t>Бурмага Елена Васильевна</t>
  </si>
  <si>
    <t>Дудин Николаевич Кириллович</t>
  </si>
  <si>
    <t>Чинь Ольга Олеговна</t>
  </si>
  <si>
    <t>Зверев Сергей Алексеевич</t>
  </si>
  <si>
    <t>Лысенко Лариса Михайловна</t>
  </si>
  <si>
    <t>Гаврин Андрей Викторович</t>
  </si>
  <si>
    <t>Бянкина Татьяна Александровна</t>
  </si>
  <si>
    <t>Вазанкова Ирина Владимировна</t>
  </si>
  <si>
    <t>Луков Юрий Михайлович</t>
  </si>
  <si>
    <t>Кузнецова Елена Владимировна</t>
  </si>
  <si>
    <t>Куницына Ирина Николаевна</t>
  </si>
  <si>
    <t>Неронова Наталья Алексеевна</t>
  </si>
  <si>
    <t>Ермаков Александр Васильевич</t>
  </si>
  <si>
    <t>Косткин Владимир Владимирович</t>
  </si>
  <si>
    <t>Мещериков Петр Олегович</t>
  </si>
  <si>
    <t>Старовойтов Евгений Александрович</t>
  </si>
  <si>
    <t>Мальков Александр Игоревич</t>
  </si>
  <si>
    <t>Орлова Екатерина Геннадьевна</t>
  </si>
  <si>
    <t>Бестиянец Андрей Николаевич</t>
  </si>
  <si>
    <t>Окулов Виктор Константинович</t>
  </si>
  <si>
    <t>Кондратьев Николай Николаевич</t>
  </si>
  <si>
    <t>Лучко Сергей Александрович</t>
  </si>
  <si>
    <t>Ачкасов Игорь Анатольевич</t>
  </si>
  <si>
    <t>Матяш Ирина Борисовна</t>
  </si>
  <si>
    <t>Жильцов Николай Витальевич</t>
  </si>
  <si>
    <t>Юрченко Елена Сергеевна</t>
  </si>
  <si>
    <t>Фатеева Светлана Николаевна</t>
  </si>
  <si>
    <t>Середа Сергей Андреевич</t>
  </si>
  <si>
    <t>Красин Юрий Геннадьевич</t>
  </si>
  <si>
    <t>Давтян Марине Папиковна</t>
  </si>
  <si>
    <t>Ткачук Татьяна Владимировна</t>
  </si>
  <si>
    <t>Сафарова Олеся Сергеевна</t>
  </si>
  <si>
    <t>Лобанова Оксана Ильинична</t>
  </si>
  <si>
    <t>Захаркин Андрей Викторович</t>
  </si>
  <si>
    <t>Саблук Владимир Николаевич</t>
  </si>
  <si>
    <t>Хлопова Елена Иосифовна</t>
  </si>
  <si>
    <t>Лунев Владислав Владимирович</t>
  </si>
  <si>
    <t>Костяева Татьяна Николаевна</t>
  </si>
  <si>
    <t>Чирков Сергей Геннадьевич</t>
  </si>
  <si>
    <t>Серков Роман Юрьевич</t>
  </si>
  <si>
    <t>Ведев Владимир Александрович</t>
  </si>
  <si>
    <t>Патрушев Евгений Валерьевич</t>
  </si>
  <si>
    <t>Семилетова Ольга Александровна</t>
  </si>
  <si>
    <t>Козлова Диана Анатольевна</t>
  </si>
  <si>
    <t>Казаков Анатолий Николаевич</t>
  </si>
  <si>
    <t>Михайлюков Роман Степанович</t>
  </si>
  <si>
    <t>Диких Юлия Сергеевна</t>
  </si>
  <si>
    <t>Удовиченко Дарья Андреевна</t>
  </si>
  <si>
    <t>Боровских Денис Александрович</t>
  </si>
  <si>
    <t>Поликутин Александр Иванович</t>
  </si>
  <si>
    <t>Назаренко Евгений Петрович</t>
  </si>
  <si>
    <t>Соловей Николай Вячеславович</t>
  </si>
  <si>
    <t>Будыкина Дарья Алексеевна</t>
  </si>
  <si>
    <t>Морозов Сергей Николаевич</t>
  </si>
  <si>
    <t>Колодин Виталий Валентинович</t>
  </si>
  <si>
    <t>Быков Сергей Викторович</t>
  </si>
  <si>
    <t>Жигайлов Андрей Николаевич</t>
  </si>
  <si>
    <t>Огурцова Людмила Николаевна</t>
  </si>
  <si>
    <t>Доценко Валентина Александровна</t>
  </si>
  <si>
    <t>Ермолаев Игорь Анатольевич</t>
  </si>
  <si>
    <t>Домнина Алла Николаевна</t>
  </si>
  <si>
    <t>Солопчук Людмила Викторовна</t>
  </si>
  <si>
    <t>Жарикова Наталья Борисовна</t>
  </si>
  <si>
    <t>Гиренко Анатолий Аксентьевич</t>
  </si>
  <si>
    <t>Погребной Леонид Валентинович</t>
  </si>
  <si>
    <t>Пристинская Любовь Евгеньевна</t>
  </si>
  <si>
    <t>Коновалов Егор Николаевич</t>
  </si>
  <si>
    <t>Падалец Игорь Викторович</t>
  </si>
  <si>
    <t>Сиглюк Наталья Анатольевна</t>
  </si>
  <si>
    <t>Кириллов Дмитрий Александрович</t>
  </si>
  <si>
    <t>Ивлева Ольга Ивановна</t>
  </si>
  <si>
    <t>Файзулин Роман Валерьевич</t>
  </si>
  <si>
    <t xml:space="preserve"> Сойников Денис Константинович ( смена сообственика вместо Вожжова Евгения Валерьевна)</t>
  </si>
  <si>
    <t>Солдаткин Алексей Юрьевич</t>
  </si>
  <si>
    <t>Ключко Андрей Павлович</t>
  </si>
  <si>
    <t>Князькова Анна Викторовна</t>
  </si>
  <si>
    <t>Еропкина Виктория Анатольевна</t>
  </si>
  <si>
    <t xml:space="preserve">Сергеевский Василий Владимирович </t>
  </si>
  <si>
    <t>Янь Юйчжуан</t>
  </si>
  <si>
    <t>Щерба Дмитрий Александрович</t>
  </si>
  <si>
    <t>Пчелкина Татьяна Рудольфовна</t>
  </si>
  <si>
    <t>Булгакова Наталья Александровна</t>
  </si>
  <si>
    <t>Косицын Сергей Анатольевич</t>
  </si>
  <si>
    <t>Матвеева Татьяна Викторовна</t>
  </si>
  <si>
    <t>Кочанов Виктор Геннадьевич</t>
  </si>
  <si>
    <t>Иваненко Владимир Иванович</t>
  </si>
  <si>
    <t>Леоненко Николай Васильевич</t>
  </si>
  <si>
    <t>Мысак Александр Федорович</t>
  </si>
  <si>
    <t>Бугрова Светлана Сергеевна</t>
  </si>
  <si>
    <t>Скворцов Максим Геннадьевич</t>
  </si>
  <si>
    <t>Мащенко Александр Иванович</t>
  </si>
  <si>
    <t>Игнатенко Евгений Сергеевич</t>
  </si>
  <si>
    <t>Седёлкин Сергей Васильевич</t>
  </si>
  <si>
    <t>Милосердов Алексей Иванович</t>
  </si>
  <si>
    <t>Петербургский Александр Семенович</t>
  </si>
  <si>
    <t>Матюх Татьяна Сергеевна</t>
  </si>
  <si>
    <t>Андреев Михаил Иванович</t>
  </si>
  <si>
    <t>Трофимов Александр Леонидович</t>
  </si>
  <si>
    <t>Рассказов Валерий Анатольевич</t>
  </si>
  <si>
    <t>Коростылёва Ольга Викторовна</t>
  </si>
  <si>
    <t>Яицкий Юрий Николаевич</t>
  </si>
  <si>
    <t>Куликова Елена Владимировна</t>
  </si>
  <si>
    <t>Беляева Елена Геннадьевна</t>
  </si>
  <si>
    <t>Паршин Андрей Анатольевич</t>
  </si>
  <si>
    <t>Семилетов Алексей Михайлович</t>
  </si>
  <si>
    <t>Бочарникова Валентина Николаевна</t>
  </si>
  <si>
    <t>Ануфриев Владимир Владимирович</t>
  </si>
  <si>
    <t>Сартаков Анатолий Васильевич</t>
  </si>
  <si>
    <t>Легенкина Мария Ивановна</t>
  </si>
  <si>
    <t>Ружицкая Евгения Владимировна</t>
  </si>
  <si>
    <t>Щукин Александр Евгеньевич</t>
  </si>
  <si>
    <t>Пасечников  Павел Константинович</t>
  </si>
  <si>
    <t>Белан Виктория Владимировна</t>
  </si>
  <si>
    <t>Остапенко Елена Сергеевна</t>
  </si>
  <si>
    <t>Храменков Феликс Феликсович</t>
  </si>
  <si>
    <t>Комбаров Геннадий Иванович</t>
  </si>
  <si>
    <t>Кокухин Сергей Сергеевич</t>
  </si>
  <si>
    <t>Ивановская Ольга Анатольевна</t>
  </si>
  <si>
    <t>Щербакова Галина Юрьевна</t>
  </si>
  <si>
    <t>Зеркалов Николай Александрович</t>
  </si>
  <si>
    <t>Яремовский Дмитрий Викторович</t>
  </si>
  <si>
    <t>Норкин Александр Александрович</t>
  </si>
  <si>
    <t>Трифонов Александр Петрович</t>
  </si>
  <si>
    <t>Савин Евгений Николаевич</t>
  </si>
  <si>
    <t>Банышев Николай Алексеевич</t>
  </si>
  <si>
    <t>Филимонов Евгений Сергеевич</t>
  </si>
  <si>
    <t>Перов Василий Васильевич</t>
  </si>
  <si>
    <t>Сидоренко Александр Васильевич</t>
  </si>
  <si>
    <t>Борисевич Вера Николаевна</t>
  </si>
  <si>
    <t>Акинина Галина Николаевна</t>
  </si>
  <si>
    <t xml:space="preserve"> Туй-ми Анастасия Владимировна</t>
  </si>
  <si>
    <t>Беляева Татьяна Александровна</t>
  </si>
  <si>
    <t>Агафонов Роман Михайлович</t>
  </si>
  <si>
    <t>Ерько Сергей Юрьевич</t>
  </si>
  <si>
    <t>Павленко Анатолий Викторович</t>
  </si>
  <si>
    <t>Шпак Тамара Ивановна</t>
  </si>
  <si>
    <t>Шабуров Василий Аркадьевич</t>
  </si>
  <si>
    <t>Короткая Наталия Владимировна</t>
  </si>
  <si>
    <t>Павлик Ольга Борисовна</t>
  </si>
  <si>
    <t>Исаенко Наталья Петровна</t>
  </si>
  <si>
    <t>Говорова Любовь Михайловна</t>
  </si>
  <si>
    <t>Моисеева Елена Ивановна</t>
  </si>
  <si>
    <t>Ковалёв Михаил Петрович</t>
  </si>
  <si>
    <t>Киреев Виталий Васильевич</t>
  </si>
  <si>
    <t>Шкаброва Валентина Владимировна</t>
  </si>
  <si>
    <t>Кереметь Ольга Владимировна</t>
  </si>
  <si>
    <t>Верига Геннадий Степанович</t>
  </si>
  <si>
    <t>Прохоров Сергей Владимирович</t>
  </si>
  <si>
    <t>Шпигарь Татьяна Николаевна</t>
  </si>
  <si>
    <t>Иванов Геннадий Юрьевич</t>
  </si>
  <si>
    <t>Пырков Сергей Викторович</t>
  </si>
  <si>
    <t>Ерёмин Александр Сергеевич</t>
  </si>
  <si>
    <t>Гаврилюк Руслан Федорович</t>
  </si>
  <si>
    <t>Быстрова Людмила Владимировна</t>
  </si>
  <si>
    <t>Неклюдова Марина Владимировна</t>
  </si>
  <si>
    <t>Ермошин Виктор Владимирович</t>
  </si>
  <si>
    <t>Калита Андрей Евгеньевич</t>
  </si>
  <si>
    <t>Дмитриев Андрей Юрьевич</t>
  </si>
  <si>
    <t>Шемелева Ольга Витальевна</t>
  </si>
  <si>
    <t>Кульбида Вячеслав Дмитриевич</t>
  </si>
  <si>
    <t>Пасынок Александр Алексеевич</t>
  </si>
  <si>
    <t>Варнавский Владимир Евгеньевич</t>
  </si>
  <si>
    <t xml:space="preserve">Малышко Олеся Викторовна </t>
  </si>
  <si>
    <t>Хижняк Сергей Николаевич</t>
  </si>
  <si>
    <t>Аврамко Наталья Николаевна</t>
  </si>
  <si>
    <t>Крисько Виктор Дмитриевич</t>
  </si>
  <si>
    <t>Демиденко Валерий Фёдорович</t>
  </si>
  <si>
    <t>Черятникова Валентина Георгиевна</t>
  </si>
  <si>
    <t>Слепцов Пётр Иннокентьевич</t>
  </si>
  <si>
    <t>Терешенкова Дарья Константиновна</t>
  </si>
  <si>
    <t>Ваулин Олег Викторович</t>
  </si>
  <si>
    <t>Цвелёв Алексей Сергеевич</t>
  </si>
  <si>
    <t>Шаманов Николай Владимирович</t>
  </si>
  <si>
    <t>Новоселов Евгений Вадимович</t>
  </si>
  <si>
    <t>Дьяченко Ольга Владимировна</t>
  </si>
  <si>
    <t>Рещикова Ольга Васильевна</t>
  </si>
  <si>
    <t>Михайличенко Ольга Георгиевна</t>
  </si>
  <si>
    <t>Тимошенко Алексей Владимирович</t>
  </si>
  <si>
    <t>Сидельникова Людмила Михайловна</t>
  </si>
  <si>
    <t>Бекнев Павел Игоревич</t>
  </si>
  <si>
    <t>Печеник Антон Сергеевич</t>
  </si>
  <si>
    <t>Витвицкая Роза Владимировна</t>
  </si>
  <si>
    <t>Иевлев Геннадий Алексеевич</t>
  </si>
  <si>
    <t>Поддубко Алексей Сергеевич</t>
  </si>
  <si>
    <t>Рекрутенко Валерий Николаевич</t>
  </si>
  <si>
    <t>Богер Игорь  Александрович</t>
  </si>
  <si>
    <t>Хайдуков Василий Васильевич</t>
  </si>
  <si>
    <t>Коршунов Юрий Павлович</t>
  </si>
  <si>
    <t>Ковалёва Джелита Ивановна</t>
  </si>
  <si>
    <t>Кочуков Владимир Николаевич</t>
  </si>
  <si>
    <t>Стребков Сергей Александрович</t>
  </si>
  <si>
    <t xml:space="preserve">Васковская Татьяна Станиславовна </t>
  </si>
  <si>
    <t>Золотарь Инесса Викторовна</t>
  </si>
  <si>
    <t>Федюра Александр Леонтьевич</t>
  </si>
  <si>
    <t>Симоненко Андрей Александрович</t>
  </si>
  <si>
    <t>Ермакова Елена Сергеевна</t>
  </si>
  <si>
    <t>Хрусталёв Виталий Валерьевич</t>
  </si>
  <si>
    <t>Житенёва Татьяна Анатольевна</t>
  </si>
  <si>
    <t>Иванов Евгений Геннадьевич</t>
  </si>
  <si>
    <t>Камынина Нина Васильевна</t>
  </si>
  <si>
    <t>Студентс Ирина Геннадьевна</t>
  </si>
  <si>
    <t>Баранов Константин Евгеньевич</t>
  </si>
  <si>
    <t xml:space="preserve">Сулима Валентина Михайловна </t>
  </si>
  <si>
    <t>Печеник Виталий Афанасьевич</t>
  </si>
  <si>
    <t>Ковынченко Денис Александрович</t>
  </si>
  <si>
    <t>Мишин Вячеслав Иванович</t>
  </si>
  <si>
    <t>Шелихан Людмила Александровна</t>
  </si>
  <si>
    <t>Кондус Наталья Кирилловна</t>
  </si>
  <si>
    <t>Петров Сергей Евгеньевич</t>
  </si>
  <si>
    <t>Дементьев Сергей Леонидович</t>
  </si>
  <si>
    <t>Рязанова Наталья Владимировна</t>
  </si>
  <si>
    <t>Цепадой Татьяна Анатольевна</t>
  </si>
  <si>
    <t>Больдт Виталий Андреевич</t>
  </si>
  <si>
    <t>Бударина Наталья Николаевна</t>
  </si>
  <si>
    <t>Гура Роман Васильевич</t>
  </si>
  <si>
    <t>Москаленко Алексей Юрьевич</t>
  </si>
  <si>
    <t>Патрушев Анатолий Александрович</t>
  </si>
  <si>
    <t>Мамедов Денис Микаио оглы</t>
  </si>
  <si>
    <t>Бредихин Андрей Николаевич</t>
  </si>
  <si>
    <t>Мусаева Елена Викторовна</t>
  </si>
  <si>
    <t>Гвоздева Валентина Ивановна</t>
  </si>
  <si>
    <t>Черныш Павел Сергеевич</t>
  </si>
  <si>
    <t xml:space="preserve">Зражевская Елена Андреевна </t>
  </si>
  <si>
    <t>Зражевская Елена Андреевна</t>
  </si>
  <si>
    <t>Новокшонов Владимир Николаевич</t>
  </si>
  <si>
    <t>Лазарев Александр Николаевич</t>
  </si>
  <si>
    <t>Адаменко Ольга Павловна</t>
  </si>
  <si>
    <t>Клещиков Александр Евгеньевич</t>
  </si>
  <si>
    <t>Еньшин Сергей Александрович</t>
  </si>
  <si>
    <t>Жеревчук Дарья Андреевна</t>
  </si>
  <si>
    <t>Черных Наталья Ивановна</t>
  </si>
  <si>
    <t>Бурбыга Вадим Владимирович</t>
  </si>
  <si>
    <t>Ягодко Федор Викторович</t>
  </si>
  <si>
    <t>Дубинец Андрей Юрьевич</t>
  </si>
  <si>
    <t>Плавинский Станислав Юрьевич</t>
  </si>
  <si>
    <t>Николаев Виталий Валерьевич</t>
  </si>
  <si>
    <t>Макаренко Наталья Николаевна</t>
  </si>
  <si>
    <t>Шиванов Виктор Николаевич</t>
  </si>
  <si>
    <t>Шаталова Елена Яковлевна</t>
  </si>
  <si>
    <t>Галигберов Максим Александрович</t>
  </si>
  <si>
    <t>Боровик Нила Станиславовна</t>
  </si>
  <si>
    <t>Суздальцев Александр Анатольевич</t>
  </si>
  <si>
    <t>Хорешко Алексей Андреевич</t>
  </si>
  <si>
    <t>Иванова Ольга Сергеевна</t>
  </si>
  <si>
    <t>Косицын Виталий Владимирович</t>
  </si>
  <si>
    <t>Стукалова Ольга Семеновна</t>
  </si>
  <si>
    <t>Панков Сергей Михайлович</t>
  </si>
  <si>
    <t>Ражева Галина Петровна</t>
  </si>
  <si>
    <t>Калашникова Наталья Николаевна</t>
  </si>
  <si>
    <t>Матыцин Владимир Изотович</t>
  </si>
  <si>
    <t>Гончаров Юрий Анатольевич</t>
  </si>
  <si>
    <t>Осипов Олег Николаевич</t>
  </si>
  <si>
    <t>Лихогруд Сергей Петрович</t>
  </si>
  <si>
    <t>Жукова Екатерина Александровна</t>
  </si>
  <si>
    <t>Литовченко Наталья Леонидовна</t>
  </si>
  <si>
    <t>Максименко Анатолий Иванович</t>
  </si>
  <si>
    <t>Бырдина Наталья  Владимировна</t>
  </si>
  <si>
    <t>Песков Виталий Евгеньевич</t>
  </si>
  <si>
    <t>Тропин Михаил Владимирович</t>
  </si>
  <si>
    <t>Караман Людмила Георгиевна</t>
  </si>
  <si>
    <t>Кашенцев Евгений Юрьевич</t>
  </si>
  <si>
    <t>Кабаков Сергей Сергеевич</t>
  </si>
  <si>
    <t>Ситников Сергей Вячеславович</t>
  </si>
  <si>
    <t>Рябчук Людмила Михайловна</t>
  </si>
  <si>
    <t>Лежанков Илья Геннадьевич</t>
  </si>
  <si>
    <t>Кубликов Николай Петрович</t>
  </si>
  <si>
    <t>Ашлапов Виктор Александрович</t>
  </si>
  <si>
    <t>Тростьянский Сергей Александрович</t>
  </si>
  <si>
    <t>Кудрявцев Артём Александрович</t>
  </si>
  <si>
    <t>Седельникова Ирина Анатольевна</t>
  </si>
  <si>
    <t>Гизатулин Сергей Анатольевич</t>
  </si>
  <si>
    <t>Селевская Наталья Васильевна</t>
  </si>
  <si>
    <t>Рафальский Сергей Петрович</t>
  </si>
  <si>
    <t>Долгополов Петр Алексеевич</t>
  </si>
  <si>
    <t>Костина Екатерина Васильевна</t>
  </si>
  <si>
    <t>Фирсов Сергей Васильевич</t>
  </si>
  <si>
    <t>Сун Павел Шуфаевич</t>
  </si>
  <si>
    <t>Звягина Татьяна Алексеевна</t>
  </si>
  <si>
    <t>Середнянская Татьяна Анатольевна</t>
  </si>
  <si>
    <t>Бурчёнкова Тамара Александровна</t>
  </si>
  <si>
    <t>Грицюк Алексей Анатольевич</t>
  </si>
  <si>
    <t>Лачинова Валентина Павловна</t>
  </si>
  <si>
    <t>Валько Василий Фёдорович</t>
  </si>
  <si>
    <t>Евсеенков Александр Александрович</t>
  </si>
  <si>
    <t>Алексашин Владимир Иванович</t>
  </si>
  <si>
    <t>Белый Евгений Михайлович</t>
  </si>
  <si>
    <t>Банина Екатерина Владимировна</t>
  </si>
  <si>
    <t xml:space="preserve">Мартынова Наталья Сергеевна </t>
  </si>
  <si>
    <t>Пирогов Александр Владимирович</t>
  </si>
  <si>
    <t>Кузьмин Сергей Андреевич</t>
  </si>
  <si>
    <t>Дроботова Лидия Антоновна</t>
  </si>
  <si>
    <t>Иштокин Илья Викторович</t>
  </si>
  <si>
    <t>Шипилова Ольга Ивановна</t>
  </si>
  <si>
    <t>Иванеско Вячеслав Владимирович</t>
  </si>
  <si>
    <t>Троян Валентина Михайловна</t>
  </si>
  <si>
    <t>Тимофеева Ольга Васильевна</t>
  </si>
  <si>
    <t>Ваяй Ирина Беняминовна</t>
  </si>
  <si>
    <t>Залятдинова Ирина Васильевна</t>
  </si>
  <si>
    <t>Щелконогов Сергей Геннадьевич</t>
  </si>
  <si>
    <t>Древаль Татьяна Сергеевна</t>
  </si>
  <si>
    <t>Климов Александр Геннадьевич</t>
  </si>
  <si>
    <t>Карпач Александр Георгиевич</t>
  </si>
  <si>
    <t>Антоненко Марина Федоровна</t>
  </si>
  <si>
    <t>Жуленев Евгений Викторович</t>
  </si>
  <si>
    <t>Овсиенко Ксения Анатольевна</t>
  </si>
  <si>
    <t>Мамонов Сергей Николаевич</t>
  </si>
  <si>
    <t>Кравчук Елена Михайловна</t>
  </si>
  <si>
    <t>Ковешников Алексей Васильевич</t>
  </si>
  <si>
    <t>Дубров Вячеслав Евгеньевич</t>
  </si>
  <si>
    <t>Володин Сергей Евгеньевич</t>
  </si>
  <si>
    <t>Лужнова Олеся Борисовна</t>
  </si>
  <si>
    <t>Тесленко Андрей Николаевич</t>
  </si>
  <si>
    <t>Бороденко Сергей Михайлович</t>
  </si>
  <si>
    <t>Якименко Сергей Николаевич</t>
  </si>
  <si>
    <t>Поденко Анатолий Федорович</t>
  </si>
  <si>
    <t>Ветров Владимир Иванович</t>
  </si>
  <si>
    <t>Багрова Елена Леонидовна</t>
  </si>
  <si>
    <t>Носков Артём Владимирович</t>
  </si>
  <si>
    <t>Марков Денис Леонидович</t>
  </si>
  <si>
    <t>Чёрная Ольга Андреевна</t>
  </si>
  <si>
    <t>Васильков Владимир Викторович</t>
  </si>
  <si>
    <t>Санжаревский Борис Анатольевич</t>
  </si>
  <si>
    <t>Хижняк Надежда Федоровна</t>
  </si>
  <si>
    <t>Щербинский Евгений Владимирович</t>
  </si>
  <si>
    <t>Ганжа Валерий Михайлович</t>
  </si>
  <si>
    <t>Чернов Николай Константинович</t>
  </si>
  <si>
    <t>Стрельцова Валентина Анатольевна</t>
  </si>
  <si>
    <t>Бугаёва Валентина Вардановна</t>
  </si>
  <si>
    <t>Бойко Наталья Александровна</t>
  </si>
  <si>
    <t>Токарь Олег Николаевич</t>
  </si>
  <si>
    <t>Козлов Анатолий Владимирович</t>
  </si>
  <si>
    <t>Зосименко Владимир Дмитриевич</t>
  </si>
  <si>
    <t>Мурашко Нонна Алексеевна</t>
  </si>
  <si>
    <t>Романенко Петр Михайлович</t>
  </si>
  <si>
    <t>Ян-Сун-Сан Виктор Михайлович</t>
  </si>
  <si>
    <t>Ярцев Сергей Николаевич</t>
  </si>
  <si>
    <t xml:space="preserve">Румянцева Светлана Николаевна </t>
  </si>
  <si>
    <t>Рехтин Анатолий Валерьевич</t>
  </si>
  <si>
    <t>Завалюев Александр Сергеевич</t>
  </si>
  <si>
    <t>Юсан Виктор Афанасьевич</t>
  </si>
  <si>
    <t>Тулуш Анастасия Вячеславовна</t>
  </si>
  <si>
    <t>Рыбак Евгений Степанович</t>
  </si>
  <si>
    <t>Денисова Ирина Юрьевна</t>
  </si>
  <si>
    <t>Ступеньков Алексей Геннадьевич</t>
  </si>
  <si>
    <t>Секаев Александр Вячеславович</t>
  </si>
  <si>
    <t>Болотина Татьяна Сергеевна</t>
  </si>
  <si>
    <t>Киселёва Галина Васильевна</t>
  </si>
  <si>
    <t>Юшков Михаил Юрьевич</t>
  </si>
  <si>
    <t>Куприенко Вадим Евгеньевич</t>
  </si>
  <si>
    <t>Богачёва Анна Александровна</t>
  </si>
  <si>
    <t>Бобылева Ирина Викторовна</t>
  </si>
  <si>
    <t>Левченко Эдуард Анатольевич</t>
  </si>
  <si>
    <t>Паваляева Нина Николаевна</t>
  </si>
  <si>
    <t>Колесник Лариса Петровна</t>
  </si>
  <si>
    <t>Каменев Анатолий Дмитриевич</t>
  </si>
  <si>
    <t>Гаврилова Светлана Сергеевна</t>
  </si>
  <si>
    <t>Исмагилов Владислав Владимирович</t>
  </si>
  <si>
    <t>Согрина Оксана Борисовна</t>
  </si>
  <si>
    <t>Дементьев Андрей Вадимович</t>
  </si>
  <si>
    <t>Леонова Татьяна Игоревна</t>
  </si>
  <si>
    <t>Шамин Александр Борисович</t>
  </si>
  <si>
    <t>Перекопных Константин Александрович</t>
  </si>
  <si>
    <t>Никитин Олег Эрикович</t>
  </si>
  <si>
    <t>Ливанфа Борис Николаевич</t>
  </si>
  <si>
    <t>Обеспечение средствами коммерческого учета электрической энергии (мощности) трехфазный (j=2),  прямого включения (к=1)</t>
  </si>
  <si>
    <t>j=2,к=1</t>
  </si>
  <si>
    <t>Стукун Алексей Анатольевич</t>
  </si>
  <si>
    <t>Мудрак Константин Николаевич</t>
  </si>
  <si>
    <t>Трубников Антон Александрович</t>
  </si>
  <si>
    <t>Горлов Сергей Алексеевич</t>
  </si>
  <si>
    <t>Камоза Владимир Николаевич</t>
  </si>
  <si>
    <t>Куликова Наталья Федоровна</t>
  </si>
  <si>
    <t>ООО  "Дальневосточная нефтяная компания"</t>
  </si>
  <si>
    <t xml:space="preserve"> Карцева Ольга Сергеевна,действующая за своего несовершеннолетнего ребенка Карцева Ярослава Денисовича</t>
  </si>
  <si>
    <t>ООО "Командор"</t>
  </si>
  <si>
    <t>Старостин Станислав Андреевич</t>
  </si>
  <si>
    <t>Азизова Шаргия Мурад кызы</t>
  </si>
  <si>
    <t>Подгурский Антон Игоревич</t>
  </si>
  <si>
    <t>Кокшарова Светлана Николаевна</t>
  </si>
  <si>
    <t>Шеров Руслан Насимович</t>
  </si>
  <si>
    <t>Литвиненко Юлия Александровна</t>
  </si>
  <si>
    <t>Зыков Евгений Игоревич</t>
  </si>
  <si>
    <t>АО " СЗ Амурстрой"</t>
  </si>
  <si>
    <t>Свиржевская Марина Алексеевна</t>
  </si>
  <si>
    <t>Эминова Татьяна Валерьевна</t>
  </si>
  <si>
    <t>Смоляков Виктор Николаевич</t>
  </si>
  <si>
    <t>Медведев Виктор Сергеевич</t>
  </si>
  <si>
    <t>Куразеева Анастасия Викторовна</t>
  </si>
  <si>
    <t>Заворуев Артём Владимирович</t>
  </si>
  <si>
    <t>Былин Юрий Михайлович</t>
  </si>
  <si>
    <t>Павличенко Любовь Викторовна</t>
  </si>
  <si>
    <t>Колбин Анатолий Александрович</t>
  </si>
  <si>
    <t>Микрюков Алексей Леонидович</t>
  </si>
  <si>
    <t>Буцковский Валерий Викторович</t>
  </si>
  <si>
    <t>Пьянков Николай Александрович</t>
  </si>
  <si>
    <t>Сазонова Виолетта Олеговна</t>
  </si>
  <si>
    <t>Мордакин Александр Владимирович</t>
  </si>
  <si>
    <t>Шкондина Татьяна Ивановна</t>
  </si>
  <si>
    <t>Рыжов Николай Александрович</t>
  </si>
  <si>
    <t>Бобылева Евгения Вадимовна</t>
  </si>
  <si>
    <t>Федорова Светлана Ивановна</t>
  </si>
  <si>
    <t>Голенда Наталья Ивановна</t>
  </si>
  <si>
    <t>Бурлаков Александ Пантелеевич</t>
  </si>
  <si>
    <t>Жилина Юлия Александровна</t>
  </si>
  <si>
    <t>Лобашев Сергей Валентинович</t>
  </si>
  <si>
    <t>Смоляк Денис Владимирович</t>
  </si>
  <si>
    <t>Колотов  Юрий  Анатольевич</t>
  </si>
  <si>
    <t>Власенко Максим Олегович</t>
  </si>
  <si>
    <t>Марьенко  Елена Викторовна</t>
  </si>
  <si>
    <t>Насибова Оксана Олеговна</t>
  </si>
  <si>
    <t>Кашуба Нина Иосифовна</t>
  </si>
  <si>
    <t>Кожушко Пётр Владимирович</t>
  </si>
  <si>
    <t>Степаненко Ольга Викторовна</t>
  </si>
  <si>
    <t>Степаненко Валентин Владимирович</t>
  </si>
  <si>
    <t>Бахтина Елена Леонидовна</t>
  </si>
  <si>
    <t>Копылов Анатолий Петрович</t>
  </si>
  <si>
    <t>Кривошеева Елена Геннадьевна</t>
  </si>
  <si>
    <t>Миклушонок Андрей Валерьевич</t>
  </si>
  <si>
    <t xml:space="preserve">Босенко Ирина Николаевна </t>
  </si>
  <si>
    <t>Яценко Татьяна Степановна</t>
  </si>
  <si>
    <t>Бойко Тамара Ивановна</t>
  </si>
  <si>
    <t>Карандыш Нина Петровна</t>
  </si>
  <si>
    <t>Козлова Тамара Васильевна</t>
  </si>
  <si>
    <t>Иванов Евгений Олегович</t>
  </si>
  <si>
    <t>Гретченко Оксана Николаевна</t>
  </si>
  <si>
    <t>Александрова Марина Васильевна</t>
  </si>
  <si>
    <t>Шишнёва Марина Петровна</t>
  </si>
  <si>
    <t>Чебекеева Галина Павловна</t>
  </si>
  <si>
    <t>Говор Наталья Александровна</t>
  </si>
  <si>
    <t>Ширгазин Сергей Марселевич</t>
  </si>
  <si>
    <t>Погорелова Вера Васильевна</t>
  </si>
  <si>
    <t>Шахбазян Юра Мкртичович</t>
  </si>
  <si>
    <t>Годун Константин Викторович</t>
  </si>
  <si>
    <t>Петрухин Александр Иванович</t>
  </si>
  <si>
    <t>Казнадий Елена Николаевна</t>
  </si>
  <si>
    <t>Тарасовкий Павел Николаевич</t>
  </si>
  <si>
    <t>Верхотурова Зоя Ивановна</t>
  </si>
  <si>
    <t>Сорокин Иван Павлович</t>
  </si>
  <si>
    <t>Новомлинцев Александр Алексеевич</t>
  </si>
  <si>
    <t>Семёнова Ольга Васильевна</t>
  </si>
  <si>
    <t>Биликтуева Гэрэлма Булатовна</t>
  </si>
  <si>
    <t>Царегородцев Алексей Андреевич</t>
  </si>
  <si>
    <t>Смотрова Елена Владимировна</t>
  </si>
  <si>
    <t>Соколовская Светлана Алексеевна</t>
  </si>
  <si>
    <t>Немшанов Максим Викторович</t>
  </si>
  <si>
    <t>Натальина Светлана Михайловна</t>
  </si>
  <si>
    <t>Андрюшко Андрей Васильевич</t>
  </si>
  <si>
    <t>Слукин Владимир Васильевич</t>
  </si>
  <si>
    <t>ООО " СЗ Содружество"</t>
  </si>
  <si>
    <t>Чучумаев Виталий Николаевич</t>
  </si>
  <si>
    <t>Колесникова Ирина Анатольевна</t>
  </si>
  <si>
    <t>Соснин Евгений Константинович</t>
  </si>
  <si>
    <t>Онохов Дмитрий Сергеевич</t>
  </si>
  <si>
    <t>Степанов Евгений Олегович</t>
  </si>
  <si>
    <t>Соколов Максим Витальевич</t>
  </si>
  <si>
    <t>Кривенцов  Александр Викторович</t>
  </si>
  <si>
    <t>Соколова Татьяна Владимировна</t>
  </si>
  <si>
    <t>Аскарова Евгения Викторовна</t>
  </si>
  <si>
    <t>Ма Баоюй</t>
  </si>
  <si>
    <t>Ващенко Тамара Владимировна</t>
  </si>
  <si>
    <t>Коршак Юрий Николаевич</t>
  </si>
  <si>
    <t>Попов Денис Валерьевич</t>
  </si>
  <si>
    <t>Болтиков Александр Викторович</t>
  </si>
  <si>
    <t>Белова Надежда Владимировна</t>
  </si>
  <si>
    <t>Ситников Вадим Владимирович</t>
  </si>
  <si>
    <t>Киян Светлана Геннадьевна</t>
  </si>
  <si>
    <t>Мальцева Марина Юрьевна</t>
  </si>
  <si>
    <t>Барышева Екатерина Николаевна</t>
  </si>
  <si>
    <t>Малыгин Альберт Александрович</t>
  </si>
  <si>
    <t>Демченко Любовь Ивановна</t>
  </si>
  <si>
    <t>Раксина Анна Андреевна</t>
  </si>
  <si>
    <t>Требурт Юрий Анатьльевич</t>
  </si>
  <si>
    <t>Пушкарская Людмила  Александровна</t>
  </si>
  <si>
    <t>Быстрова Галина Михайловна</t>
  </si>
  <si>
    <t>Еременко Максим Сергеевич</t>
  </si>
  <si>
    <t>Зеленская Любовь Васильевна</t>
  </si>
  <si>
    <t>Пинегин Андрей Владимирович</t>
  </si>
  <si>
    <t>Давыдова Надежда Ивановна</t>
  </si>
  <si>
    <t>Шумов Максим Андреевич</t>
  </si>
  <si>
    <t>Гриштопа Людмила Николаевна</t>
  </si>
  <si>
    <t>Коновалова Марина Александровна</t>
  </si>
  <si>
    <t>Тузов Андрей Иннокентьевич</t>
  </si>
  <si>
    <t>Казарян Нвер Максимович</t>
  </si>
  <si>
    <t>Базарная Людмила Васильевна</t>
  </si>
  <si>
    <t>Мироненко Дмитрий Владимирович</t>
  </si>
  <si>
    <t>Хромов Николай Александрович</t>
  </si>
  <si>
    <t>Малютина Елена Викторовна</t>
  </si>
  <si>
    <t>Сидоренко Наталья Александровна</t>
  </si>
  <si>
    <t>Шматко Ольга Анатольевна</t>
  </si>
  <si>
    <t>Куксов Игорь Владимирович</t>
  </si>
  <si>
    <t>Филёва Ирина Михайловна</t>
  </si>
  <si>
    <t>Сметанников Николай Юрьевич</t>
  </si>
  <si>
    <t>Саяпин Дмитрий Александрович</t>
  </si>
  <si>
    <t>Дюкарева Анастасия Михайловна</t>
  </si>
  <si>
    <t>Балтаев Руслан Шахратович</t>
  </si>
  <si>
    <t>Бирюкова Людмила Сергеевна</t>
  </si>
  <si>
    <t>Семёнов Александр Владимирович</t>
  </si>
  <si>
    <t>Троценко Светлана Сергеевна</t>
  </si>
  <si>
    <t>Степанушкова Валентина Владимировна</t>
  </si>
  <si>
    <t>Коваленко Федор Иванович</t>
  </si>
  <si>
    <t>Тимофеева Наталья Федоровна</t>
  </si>
  <si>
    <t>Васюхно Николай Григорьевич</t>
  </si>
  <si>
    <t>Одинцова Светлана Евгеньевна</t>
  </si>
  <si>
    <t>Сараев Николай Григорьевич</t>
  </si>
  <si>
    <t>Суворов Сергей Борисович</t>
  </si>
  <si>
    <t>Долкан Любовь Дмитриевна</t>
  </si>
  <si>
    <t>Кузнецова Наталья Васильевна</t>
  </si>
  <si>
    <t>Минжулина Галина Николаевна</t>
  </si>
  <si>
    <t>Ионин Иван Викторович</t>
  </si>
  <si>
    <t>Горошанский Денис Николаевич</t>
  </si>
  <si>
    <t>Дашина Екатерина Александровна</t>
  </si>
  <si>
    <t>Кротик Светлана Юрьевна</t>
  </si>
  <si>
    <t>Шаталова Галина Владимировна</t>
  </si>
  <si>
    <t>Скворцов Роман Алексеевич</t>
  </si>
  <si>
    <t>Нестеренко Эльвира Артуровна</t>
  </si>
  <si>
    <t>Масензов Егор Сергеевич</t>
  </si>
  <si>
    <t>Сердюк Андрей Анатольевич</t>
  </si>
  <si>
    <t>Гейдемский Александр Павлович</t>
  </si>
  <si>
    <t>Бекреев Александр Викторович</t>
  </si>
  <si>
    <t>Скопченко Елена Олеговна</t>
  </si>
  <si>
    <t>Каширин Александр Сергеевич</t>
  </si>
  <si>
    <t>Шпидонова Маргарита Александровна</t>
  </si>
  <si>
    <t>Забермах Наталья Валерьевна</t>
  </si>
  <si>
    <t>Смирнов Максим Алексеевич</t>
  </si>
  <si>
    <t>Пинегина Татьяна Николаевна</t>
  </si>
  <si>
    <t>Деревнин Владимир Фёдорович</t>
  </si>
  <si>
    <t>Коломыцына Елена Васильевна</t>
  </si>
  <si>
    <t>Дубов Артём Сергеевич</t>
  </si>
  <si>
    <t>Федирко Ольга Николаевна</t>
  </si>
  <si>
    <t>Тахаев Анатолий Алексеевич</t>
  </si>
  <si>
    <t>Ерматов Бахром Абдужаборович</t>
  </si>
  <si>
    <t>Климцова Вера Павловна</t>
  </si>
  <si>
    <t>Овчинникова Олеся Александровна</t>
  </si>
  <si>
    <t>Сизова Алена Александровна</t>
  </si>
  <si>
    <t>Степанова Светлана Яковлевна</t>
  </si>
  <si>
    <t>Го Сяодун</t>
  </si>
  <si>
    <t>Давыдова Галина Николаевна</t>
  </si>
  <si>
    <t>Карпунин Владимир Анатольевич</t>
  </si>
  <si>
    <t>Боловинцева Наталья Николаевна</t>
  </si>
  <si>
    <t>Кололейкина Татьяна Владимировна</t>
  </si>
  <si>
    <t>Аблов Ккирилл Владимирович</t>
  </si>
  <si>
    <t>Клочкова Марина Сергеевна</t>
  </si>
  <si>
    <t>ГАУ АО Областной центр развития спорта"</t>
  </si>
  <si>
    <t>Сафенков Владимир Владимирович</t>
  </si>
  <si>
    <t>Завалин Роман Владимирович</t>
  </si>
  <si>
    <t>Якушев Николай Владимирович</t>
  </si>
  <si>
    <t>Евсеенко Вячеслав Алексеевич</t>
  </si>
  <si>
    <t>Ибадов Сулейман Вели Оглы</t>
  </si>
  <si>
    <t>Гадоев Пирмахмад Мирович</t>
  </si>
  <si>
    <t>Вершинина Ольга Викторовна</t>
  </si>
  <si>
    <t>Грицун Татьяна Анатольевна</t>
  </si>
  <si>
    <t>Ткаченко Владимир Владимирович</t>
  </si>
  <si>
    <t>Редькина Елена Юрьевна</t>
  </si>
  <si>
    <t>Базунов Юрий Николаевич</t>
  </si>
  <si>
    <t>Привалова Надежда Юрьевна</t>
  </si>
  <si>
    <t>Курочкин Юрий Георгиевич</t>
  </si>
  <si>
    <t>Юденков Сергей Геннадьевич</t>
  </si>
  <si>
    <t>Климов Юрий Евгеньевич</t>
  </si>
  <si>
    <t>Куляскина Марина Геннадьевна</t>
  </si>
  <si>
    <t>Суслова Любовь Михайловна</t>
  </si>
  <si>
    <t>Тракова Людмила Алексеевна</t>
  </si>
  <si>
    <t>Матвеев Роман Михайлович</t>
  </si>
  <si>
    <t>Юркова Александра Евгеньевна</t>
  </si>
  <si>
    <t>Буруян Сергей Дмитриевич</t>
  </si>
  <si>
    <t>Протченко Татьяна Николаевна</t>
  </si>
  <si>
    <t>Шокаров Николай Васильевич</t>
  </si>
  <si>
    <t>Глазунова Екатерина Равильевна</t>
  </si>
  <si>
    <t>Табакина Юлия Александровна</t>
  </si>
  <si>
    <t>Молчанова Виктория Юрьевна</t>
  </si>
  <si>
    <t>Сысоенко Наталья Викторовна</t>
  </si>
  <si>
    <t>Гайкова Ольга Павловна</t>
  </si>
  <si>
    <t>Карпов Андрей Геннадьевич</t>
  </si>
  <si>
    <t>Назаришина Надежда Сергеевна</t>
  </si>
  <si>
    <t>Загурский Валентин Сергеевич</t>
  </si>
  <si>
    <t>Лукин Семен Сергеевич</t>
  </si>
  <si>
    <t>Раджабова Ольга Сергеевна</t>
  </si>
  <si>
    <t>Джанджолова Оксана Владимировна</t>
  </si>
  <si>
    <t>Рудяева Анна Владимировна</t>
  </si>
  <si>
    <t>Соколов Владимир Александрович</t>
  </si>
  <si>
    <t>Смена собственика Маров Александр Андреевич ( вместо Цывунович Ольга Анатольевна)</t>
  </si>
  <si>
    <t>Куличков Владимир Александрович</t>
  </si>
  <si>
    <t>Путько Алексей Владимирович</t>
  </si>
  <si>
    <t>Каземов Антон Вячеславович</t>
  </si>
  <si>
    <t>Шпилько Екатерина Юрьевна</t>
  </si>
  <si>
    <t>Кочетков Владимир Владимирович</t>
  </si>
  <si>
    <t>Пулотов Абдумалик Ахмаджон Угли</t>
  </si>
  <si>
    <t>Синеговский Василий  Григорьевич</t>
  </si>
  <si>
    <t>Ёрматов Бахром Абдужаборович</t>
  </si>
  <si>
    <t>Гаврилов Михаил Валентинович</t>
  </si>
  <si>
    <t>Кузьмина Ирина Алексеевна</t>
  </si>
  <si>
    <t>Чапайкин Алексей Анатольевич</t>
  </si>
  <si>
    <t>Безнигаева Лариса Владимировна</t>
  </si>
  <si>
    <t>Игнатенко Юрий Владимирович</t>
  </si>
  <si>
    <t>Сергеев Андрей Сергеевич</t>
  </si>
  <si>
    <t>Ильина Татьяна Валерьевна</t>
  </si>
  <si>
    <t>Пимонов Вячеслав Павлович</t>
  </si>
  <si>
    <t>Коваленко Александр Андреевич</t>
  </si>
  <si>
    <t>Дрозд Сергей Алексеевич</t>
  </si>
  <si>
    <t>Филиал ФГУП ВГТРК ГТРК " АМУР"</t>
  </si>
  <si>
    <t>Тимошенко Ольга Васильевна</t>
  </si>
  <si>
    <t>Яшенкова Мария Константиновна</t>
  </si>
  <si>
    <t>Кривошеев Егор Андреевич</t>
  </si>
  <si>
    <t>Малинкин Андрей Анатольевич</t>
  </si>
  <si>
    <t>Никулин Сергей Николаевич</t>
  </si>
  <si>
    <t>ООО" Партнер Плюс "</t>
  </si>
  <si>
    <t>Сахаренко Кирилл Викторович</t>
  </si>
  <si>
    <t>Аликин Алексей Владимирович</t>
  </si>
  <si>
    <t>Белобокий Иван Станиславович</t>
  </si>
  <si>
    <t>Айрапетова Светлана Олеговна</t>
  </si>
  <si>
    <t>Смоляков Александр Владимирович</t>
  </si>
  <si>
    <t>Козырев Николай Александрович</t>
  </si>
  <si>
    <t>Зайцев Виталий Анатольевич</t>
  </si>
  <si>
    <t>Хлынцев Вадим Леонидович</t>
  </si>
  <si>
    <t>Малых Алексей Александрович</t>
  </si>
  <si>
    <t>Амякина Ирина Владимировна</t>
  </si>
  <si>
    <t>Гайтятулин Денис Георгевич</t>
  </si>
  <si>
    <t>Онищук Валентин Степанович</t>
  </si>
  <si>
    <t>Колодкин Сергей Сергеевич</t>
  </si>
  <si>
    <t>Никончук Наталья Викторовна</t>
  </si>
  <si>
    <t>Кузьмин Александр Владимирович</t>
  </si>
  <si>
    <t>Дудко Екатерина Андреевна</t>
  </si>
  <si>
    <t>Щербакова Полина Степановна</t>
  </si>
  <si>
    <t>Бикушева Тамара Борисовна</t>
  </si>
  <si>
    <t>Светланов Олег Сергеевич</t>
  </si>
  <si>
    <t>Сычевская Олеся Валерьевна</t>
  </si>
  <si>
    <t>ООО " ГарантСпецСтрой"</t>
  </si>
  <si>
    <t>Калинин Михаил Александрович</t>
  </si>
  <si>
    <t>Петракий Ольга Александровна</t>
  </si>
  <si>
    <t>Душевина Анна Сергеевна</t>
  </si>
  <si>
    <t>Умрилова Анастасия Игоревна</t>
  </si>
  <si>
    <t>Суздалева Василина Андреевна</t>
  </si>
  <si>
    <t>Буянова Мария Александровна</t>
  </si>
  <si>
    <t>Малышев Алексей Анатольевич</t>
  </si>
  <si>
    <t>Фаизов Ринат Рифкатович</t>
  </si>
  <si>
    <t>Анкудинов Сергей Николаевич</t>
  </si>
  <si>
    <t>Фёдоров Иван Сергеевич</t>
  </si>
  <si>
    <t>Антонов Владимир Александрович</t>
  </si>
  <si>
    <t>Тюстина Наталья Евгеньевна</t>
  </si>
  <si>
    <t>Сокол Анастасия Александровна</t>
  </si>
  <si>
    <t>Брызгалов Дмитрий Владимирович</t>
  </si>
  <si>
    <t>Тряпкин Павел Геннадьевич</t>
  </si>
  <si>
    <t>Титова Анна Дмитриевна</t>
  </si>
  <si>
    <t>ООО Связь Энергострой</t>
  </si>
  <si>
    <t>Дрокин Николай Степанович</t>
  </si>
  <si>
    <t>Журова Марина Юрьевна</t>
  </si>
  <si>
    <t>Тряпкина Татьяна Федоровна</t>
  </si>
  <si>
    <t>Щербаков Сергей Иванович</t>
  </si>
  <si>
    <t>Вульферт Артур Николаевич</t>
  </si>
  <si>
    <t>Бойко Людмила Владимировна</t>
  </si>
  <si>
    <t>Федоров Вячеслав Николаевич</t>
  </si>
  <si>
    <t>Фролов Максим Павлович</t>
  </si>
  <si>
    <t>Шевчук Виктор Альфонович</t>
  </si>
  <si>
    <t>Жвирко Алина Витальевна</t>
  </si>
  <si>
    <t>Стенин Александр Сергеевич</t>
  </si>
  <si>
    <t>Тимофеева Галина Владимировна</t>
  </si>
  <si>
    <t>Сенина Людмила Петровна</t>
  </si>
  <si>
    <t>Антропов Сергей Геннадьевич</t>
  </si>
  <si>
    <t>ООО " Амур Медия Консалтинг"</t>
  </si>
  <si>
    <t>Сопронюк Вячеслав Сергеевич</t>
  </si>
  <si>
    <t>Севитов Михаил Александрович</t>
  </si>
  <si>
    <t>Гурдыбакина Альбина Викторовна</t>
  </si>
  <si>
    <t>Дороненко Ольга Владимировна</t>
  </si>
  <si>
    <t>Козюра Дмитрий Александрович</t>
  </si>
  <si>
    <t>Ардаева Елена Витальевна</t>
  </si>
  <si>
    <t>Барышев Евгений Викторович</t>
  </si>
  <si>
    <t>Волокитина Надежда Владимировна</t>
  </si>
  <si>
    <t>Храпцова Наталья Викторовна</t>
  </si>
  <si>
    <t>Артемчук Максим Иванович</t>
  </si>
  <si>
    <t>Корниенко Максим Сергеевич</t>
  </si>
  <si>
    <t>Пивоварова Елена Николаевна</t>
  </si>
  <si>
    <t>Цымбал Альбина Сергеевна</t>
  </si>
  <si>
    <t>Ардаева Хаят Сабир Кызы</t>
  </si>
  <si>
    <t>Ветрова Ольга Геннадьевна</t>
  </si>
  <si>
    <t>Седых Роман Александрович</t>
  </si>
  <si>
    <t>Морозов Алексей Васильевич</t>
  </si>
  <si>
    <t>Афанасьева Ирина Александровна</t>
  </si>
  <si>
    <t>Гулевич Ольга Андреевна</t>
  </si>
  <si>
    <t>Шишкин Артем Сергеевич</t>
  </si>
  <si>
    <t>Шматок Прасковья Макаровна</t>
  </si>
  <si>
    <t>Бекбулатов Анатолий Ахметович</t>
  </si>
  <si>
    <t>Синельник Антон Юрьевич</t>
  </si>
  <si>
    <t>ООО "Дальневосточная нефтяная компания"</t>
  </si>
  <si>
    <t>ГКУ Амурупрадор</t>
  </si>
  <si>
    <t>Артюкова Екатерина Александровна</t>
  </si>
  <si>
    <t>Ефродитова Елена Николаевна</t>
  </si>
  <si>
    <t>Федянин Федор Николаевич</t>
  </si>
  <si>
    <t>Данилина Лидия Иосифовна</t>
  </si>
  <si>
    <t>Тимошенко Роман Николаевич</t>
  </si>
  <si>
    <t>Федорашко Андрей Владимирович</t>
  </si>
  <si>
    <t>Морозов Алексей Витальевич</t>
  </si>
  <si>
    <t>Малаханова Марина Владимировна</t>
  </si>
  <si>
    <t>Цуцура Анатолий Юрьевич</t>
  </si>
  <si>
    <t>Девяткин Валерий Григорьевич</t>
  </si>
  <si>
    <t>Комиссаренко Нина Валентиновна</t>
  </si>
  <si>
    <t>Бондарев Радим Николаевич</t>
  </si>
  <si>
    <t>Иваницкая Ольга Александровна</t>
  </si>
  <si>
    <t>Солодилов Дмитрий Сергеевич</t>
  </si>
  <si>
    <t>Воропаева Наталия Сергеевна</t>
  </si>
  <si>
    <t>Сосновских Степан Дмитриевич</t>
  </si>
  <si>
    <t>Бессарабов Сергей Викторович</t>
  </si>
  <si>
    <t>Саржева Ольга Валерьевна</t>
  </si>
  <si>
    <t>Соловов Юрий Юрьевич</t>
  </si>
  <si>
    <t>Дубко Светлана Владимировна</t>
  </si>
  <si>
    <t>Козлов Денис Александрович</t>
  </si>
  <si>
    <t>Тебеньков Руслан Владимирович</t>
  </si>
  <si>
    <t>Михалап Сергей Анатольевич</t>
  </si>
  <si>
    <t>Вишняков Андрей Алексеевич</t>
  </si>
  <si>
    <t>Иванов Петр Владимирович</t>
  </si>
  <si>
    <t>Докучаев Сергей Алексеевич</t>
  </si>
  <si>
    <t>Толмачев Максим Валерьевич</t>
  </si>
  <si>
    <t>Воинов Сергей Викторович</t>
  </si>
  <si>
    <t>Головко Надежда Александровна</t>
  </si>
  <si>
    <t>Лисицын Павел Вячеславович</t>
  </si>
  <si>
    <t>Моисеенко Максим Витальевич</t>
  </si>
  <si>
    <t>Грибенник Евгений Александрович</t>
  </si>
  <si>
    <t>Лесогор Сергей Борисович</t>
  </si>
  <si>
    <t>Разлома Алексей Николаевич</t>
  </si>
  <si>
    <t>Радюшкина Евгения Сергеевна</t>
  </si>
  <si>
    <t>Нестеров Игорь Владимирович</t>
  </si>
  <si>
    <t>Небасова Анастасия Алексеевна</t>
  </si>
  <si>
    <t>Лисин Игорь Леонидович</t>
  </si>
  <si>
    <t>Каминский Денис Викторович</t>
  </si>
  <si>
    <t>Седых Константин Юрьевич</t>
  </si>
  <si>
    <t>Грушкин Александр Сергеевич</t>
  </si>
  <si>
    <t>Крылатова Валентина Яковлевна</t>
  </si>
  <si>
    <t>Косицына Клара Ивановна</t>
  </si>
  <si>
    <t>Степанчук Егор Евгеньевич</t>
  </si>
  <si>
    <t>Савёлова Ольга Александровна</t>
  </si>
  <si>
    <t>Фоменко Алексей Викторович</t>
  </si>
  <si>
    <t>Семенко Оксана Николаевна</t>
  </si>
  <si>
    <t>Путий Андрей Анатольевич</t>
  </si>
  <si>
    <t>Самсонов Игорь Викторович</t>
  </si>
  <si>
    <t>Куличкова Екатерина Игоревна</t>
  </si>
  <si>
    <t>Косицина Ольга Викторовна</t>
  </si>
  <si>
    <t>Скупченко Ольга Александровна</t>
  </si>
  <si>
    <t>Солошненко Наталья Александровна</t>
  </si>
  <si>
    <t>Алиев Руслан Дагбекович</t>
  </si>
  <si>
    <t>Пинигина Елена Витальевна</t>
  </si>
  <si>
    <t>Самойлов Илья Александрович</t>
  </si>
  <si>
    <t>Веретенников Сергей  Леонидович</t>
  </si>
  <si>
    <t>Журавлева Янина Александровна</t>
  </si>
  <si>
    <t>Шумков Сергей Александрович</t>
  </si>
  <si>
    <t>Головизнин Андрей Вениаминович</t>
  </si>
  <si>
    <t>Кашперенко Людмила Иннокентьевна</t>
  </si>
  <si>
    <t>Неверов Александр Сергеевич</t>
  </si>
  <si>
    <t>Проклова Татьяна Михайловна</t>
  </si>
  <si>
    <t>Джафаров Кудратулло Абдулахайевич</t>
  </si>
  <si>
    <t>Синицкая Дина Дмитриевна</t>
  </si>
  <si>
    <t>Богатищев Евгений Сергеевич</t>
  </si>
  <si>
    <t>ООО СитиСтрой</t>
  </si>
  <si>
    <t>ООО " Адонис"</t>
  </si>
  <si>
    <t>ООО ГЛК-Энерго</t>
  </si>
  <si>
    <t>Сачава Дмитрий Сергеевич</t>
  </si>
  <si>
    <t>Федотов Евгений Валерьевич</t>
  </si>
  <si>
    <t>Петросян Сюзанна Григорьевна</t>
  </si>
  <si>
    <t>Забродин Иван Иванович</t>
  </si>
  <si>
    <t>Зензина Ирина Сергеевна</t>
  </si>
  <si>
    <t>Сапьянова Александра Николаевна</t>
  </si>
  <si>
    <t>Арканов Игорь Васильевич</t>
  </si>
  <si>
    <t>Бутузов Виктор Борисович</t>
  </si>
  <si>
    <t>Завражин Дмитрий Владимирович</t>
  </si>
  <si>
    <t>Праулин Сергей Николаевич</t>
  </si>
  <si>
    <t>Иманаев Денис Альмирович</t>
  </si>
  <si>
    <t>Ху Шулян</t>
  </si>
  <si>
    <t>Закомирный Александр Иванович</t>
  </si>
  <si>
    <t>Надточий Григорий Анатольевич</t>
  </si>
  <si>
    <t>АО Асфальт</t>
  </si>
  <si>
    <t>АО " Асфальт"</t>
  </si>
  <si>
    <t>Амурская Региональная Общественная Спортивная Организация " Конноспортивный клуб" Алюр".</t>
  </si>
  <si>
    <t>Шевченко Людмила Александровна</t>
  </si>
  <si>
    <t>Проклов Сергей Александрович</t>
  </si>
  <si>
    <t>Тонконогов Владимир Петрович</t>
  </si>
  <si>
    <t>Прохорова Алина Михайловна</t>
  </si>
  <si>
    <t>Глякова Анна Николаевна</t>
  </si>
  <si>
    <t>Смирнова Наталья Александровна</t>
  </si>
  <si>
    <t>Фурсо Виталий Алексеевич</t>
  </si>
  <si>
    <t>Кривко Антон Александрович</t>
  </si>
  <si>
    <t>Павленко Надежда Сергеевна</t>
  </si>
  <si>
    <t>Шункова Мальвина Анатольевна</t>
  </si>
  <si>
    <t>Гургенян Ольга Юрьевна</t>
  </si>
  <si>
    <t>Автономная Некоммерческая Организация "Центр развития территорий"</t>
  </si>
  <si>
    <t>Лысанская Марина Николаевна</t>
  </si>
  <si>
    <t>Мостовой Роман Викторович</t>
  </si>
  <si>
    <t>Бутузов Никита Юрьевич</t>
  </si>
  <si>
    <t>Сафонова Людмила Сергеевна</t>
  </si>
  <si>
    <t>Душак Лариса Михайловна Деревенская М.С.)</t>
  </si>
  <si>
    <t>Кострыкина Анжелика Анатольевна</t>
  </si>
  <si>
    <t>Мамкичева Ольга Анатольевна</t>
  </si>
  <si>
    <t>Гусева Полина Николаевна</t>
  </si>
  <si>
    <t>Левченко Николай Романович</t>
  </si>
  <si>
    <t>Кобзарева Елена Анатольевна</t>
  </si>
  <si>
    <t>Амелишко Илья Викторович</t>
  </si>
  <si>
    <t>Ширяев Сергей Владимирович</t>
  </si>
  <si>
    <t>Цветов Анатолий Владимирович</t>
  </si>
  <si>
    <t>Мардань Вадим Михайлович</t>
  </si>
  <si>
    <t>Драй Игорь Владимирович</t>
  </si>
  <si>
    <t>Акопян Самвел Суренович</t>
  </si>
  <si>
    <t>Заруба Валерий Семенович</t>
  </si>
  <si>
    <t>Морозов Илья Васильевич</t>
  </si>
  <si>
    <t>Самороковский Александр  Викторович</t>
  </si>
  <si>
    <t>Обеспечение средствами коммерческого учета электрической энергии (мощности) трехфазный (j=2),  полукосвенного включения (к=2)</t>
  </si>
  <si>
    <t>j=2,к=2</t>
  </si>
  <si>
    <t>ИП Колотов Юрий Анатольевич</t>
  </si>
  <si>
    <t>ОАО " Благовещенскстрой"</t>
  </si>
  <si>
    <t>Обеспечение средствами коммерческого учета электрической энергии (мощности) трехфазный (j=2),  косвенного включения (к=3)</t>
  </si>
  <si>
    <t>j=2,к=3</t>
  </si>
  <si>
    <t>АО" УК-ГЭМ"</t>
  </si>
  <si>
    <t>х</t>
  </si>
  <si>
    <t>j=1,k=2,l=2,m=3,n=5</t>
  </si>
  <si>
    <t>Количество 
договоров (штук)</t>
  </si>
  <si>
    <t>Максимальная 
мощность (кВт)</t>
  </si>
  <si>
    <t>Стоимость 
договоров (без НДС)
(тыс. рублей)</t>
  </si>
  <si>
    <t>1 - 20
кВ</t>
  </si>
  <si>
    <t xml:space="preserve">в том числе
льготная категория </t>
  </si>
  <si>
    <t>От 15 до 150 кВт - всего</t>
  </si>
  <si>
    <t>От 150 кВт до 670 кВт - всего</t>
  </si>
  <si>
    <t>в том числе
по индивидуальному проекту</t>
  </si>
  <si>
    <t>От 670 кВт - всего</t>
  </si>
  <si>
    <t>об осуществлении технологического присоединения по договорам, 
заключенным за текущий год</t>
  </si>
  <si>
    <t xml:space="preserve">к стандартам раскрытия информации субъектами оптового и розничных рынков электрической энергии </t>
  </si>
  <si>
    <t>(по состоянию с 01.01.2024  по 31.07.2024 )</t>
  </si>
  <si>
    <t>Приложение № 4</t>
  </si>
  <si>
    <t xml:space="preserve">(в ред. Постановления Правительства РФ
от 07.03.2020 № 246)                                    
</t>
  </si>
</sst>
</file>

<file path=xl/styles.xml><?xml version="1.0" encoding="utf-8"?>
<styleSheet xmlns="http://schemas.openxmlformats.org/spreadsheetml/2006/main">
  <numFmts count="4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_);_(* \(#,##0\);_(* &quot;-&quot;_);_(@_)"/>
    <numFmt numFmtId="168" formatCode="dd\-mmm\-yy"/>
    <numFmt numFmtId="169" formatCode="_-* #,##0\ &quot;руб&quot;_-;\-* #,##0\ &quot;руб&quot;_-;_-* &quot;-&quot;\ &quot;руб&quot;_-;_-@_-"/>
    <numFmt numFmtId="170" formatCode="mmmm\ d\,\ yyyy"/>
    <numFmt numFmtId="171" formatCode="&quot;?.&quot;#,##0_);[Red]\(&quot;?.&quot;#,##0\)"/>
    <numFmt numFmtId="172" formatCode="&quot;?.&quot;#,##0.00_);[Red]\(&quot;?.&quot;#,##0.00\)"/>
    <numFmt numFmtId="173" formatCode="_-* #,##0\ _F_-;\-* #,##0\ _F_-;_-* &quot;-&quot;\ _F_-;_-@_-"/>
    <numFmt numFmtId="174" formatCode="_-* #,##0.00\ _F_-;\-* #,##0.00\ _F_-;_-* &quot;-&quot;??\ _F_-;_-@_-"/>
    <numFmt numFmtId="175" formatCode="&quot;$&quot;#,##0_);[Red]\(&quot;$&quot;#,##0\)"/>
    <numFmt numFmtId="176" formatCode="_-* #,##0.00\ &quot;F&quot;_-;\-* #,##0.00\ &quot;F&quot;_-;_-* &quot;-&quot;??\ &quot;F&quot;_-;_-@_-"/>
    <numFmt numFmtId="177" formatCode="_-* #,##0_-;\-* #,##0_-;_-* &quot;-&quot;_-;_-@_-"/>
    <numFmt numFmtId="178" formatCode="_-* #,##0.00_-;\-* #,##0.00_-;_-* &quot;-&quot;??_-;_-@_-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_);[Red]\(#,##0\)"/>
    <numFmt numFmtId="185" formatCode="#,##0.00_);[Red]\(#,##0.00\)"/>
    <numFmt numFmtId="186" formatCode="#,##0.00;[Red]\-#,##0.00;&quot;-&quot;"/>
    <numFmt numFmtId="187" formatCode="#,##0;[Red]\-#,##0;&quot;-&quot;"/>
    <numFmt numFmtId="188" formatCode="_-&quot;£&quot;* #,##0_-;\-&quot;£&quot;* #,##0_-;_-&quot;£&quot;* &quot;-&quot;_-;_-@_-"/>
    <numFmt numFmtId="189" formatCode="_-&quot;£&quot;* #,##0.00_-;\-&quot;£&quot;* #,##0.00_-;_-&quot;£&quot;* &quot;-&quot;??_-;_-@_-"/>
    <numFmt numFmtId="190" formatCode="General_)"/>
    <numFmt numFmtId="191" formatCode="_-* #,##0\ _р_._-;\-* #,##0\ _р_._-;_-* &quot;-&quot;\ _р_._-;_-@_-"/>
    <numFmt numFmtId="192" formatCode="_-* #,##0.00\ _р_._-;\-* #,##0.00\ _р_._-;_-* &quot;-&quot;??\ _р_._-;_-@_-"/>
    <numFmt numFmtId="193" formatCode="#,###"/>
    <numFmt numFmtId="194" formatCode="#,##0.0"/>
    <numFmt numFmtId="195" formatCode="0.0%"/>
    <numFmt numFmtId="196" formatCode="#,##0.000"/>
    <numFmt numFmtId="197" formatCode="_-* #,##0.000_р_._-;\-* #,##0.000_р_._-;_-* &quot;-&quot;??_р_._-;_-@_-"/>
    <numFmt numFmtId="198" formatCode="_(* #,##0.00_);_(* \(#,##0.00\);_(* &quot;-&quot;??_);_(@_)"/>
    <numFmt numFmtId="199" formatCode="0.0%_);\(0.0%\)"/>
    <numFmt numFmtId="200" formatCode="_-* #,##0&quot;đ.&quot;_-;\-* #,##0&quot;đ.&quot;_-;_-* &quot;-&quot;&quot;đ.&quot;_-;_-@_-"/>
    <numFmt numFmtId="201" formatCode="_-* #,##0.00&quot;đ.&quot;_-;\-* #,##0.00&quot;đ.&quot;_-;_-* &quot;-&quot;??&quot;đ.&quot;_-;_-@_-"/>
    <numFmt numFmtId="202" formatCode="\$#,##0\ ;\(\$#,##0\)"/>
    <numFmt numFmtId="203" formatCode="[$-419]General"/>
    <numFmt numFmtId="204" formatCode="#,##0_);[Blue]\(#,##0\)"/>
    <numFmt numFmtId="205" formatCode="_-* #,##0_đ_._-;\-* #,##0_đ_._-;_-* &quot;-&quot;_đ_._-;_-@_-"/>
    <numFmt numFmtId="206" formatCode="_-* #,##0.00_đ_._-;\-* #,##0.00_đ_._-;_-* &quot;-&quot;??_đ_._-;_-@_-"/>
    <numFmt numFmtId="208" formatCode="_-* #,##0.000\ _₽_-;\-* #,##0.000\ _₽_-;_-* &quot;-&quot;???\ _₽_-;_-@_-"/>
    <numFmt numFmtId="211" formatCode="#,##0.00000"/>
  </numFmts>
  <fonts count="12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i/>
      <sz val="1"/>
      <color indexed="8"/>
      <name val="Courier"/>
      <family val="3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1"/>
      <name val="Times New Roman Cyr"/>
      <family val="1"/>
      <charset val="204"/>
    </font>
    <font>
      <sz val="10"/>
      <name val="Arial Cyr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sz val="10"/>
      <color theme="1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theme="10"/>
      <name val="Arial Cyr"/>
      <charset val="204"/>
    </font>
    <font>
      <b/>
      <u/>
      <sz val="11"/>
      <color indexed="12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i/>
      <sz val="9"/>
      <name val="HelvDL"/>
    </font>
    <font>
      <sz val="9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9"/>
      <name val="HelvDL"/>
    </font>
    <font>
      <b/>
      <sz val="12"/>
      <color rgb="FF0070C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"/>
      <color theme="1"/>
      <name val="Calibri"/>
      <family val="2"/>
      <charset val="204"/>
      <scheme val="minor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Arial Cyr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</fonts>
  <fills count="7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43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164" fontId="16" fillId="0" borderId="0">
      <protection locked="0"/>
    </xf>
    <xf numFmtId="164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0" fontId="16" fillId="0" borderId="1">
      <protection locked="0"/>
    </xf>
    <xf numFmtId="168" fontId="17" fillId="0" borderId="0">
      <protection locked="0"/>
    </xf>
    <xf numFmtId="168" fontId="17" fillId="0" borderId="0">
      <protection locked="0"/>
    </xf>
    <xf numFmtId="168" fontId="16" fillId="0" borderId="1">
      <protection locked="0"/>
    </xf>
    <xf numFmtId="169" fontId="12" fillId="0" borderId="0">
      <alignment horizontal="center"/>
    </xf>
    <xf numFmtId="170" fontId="18" fillId="2" borderId="2">
      <alignment horizontal="center" vertical="center"/>
      <protection locked="0"/>
    </xf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Fill="0" applyBorder="0" applyAlignment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68" fontId="16" fillId="0" borderId="0">
      <protection locked="0"/>
    </xf>
    <xf numFmtId="168" fontId="16" fillId="0" borderId="0">
      <protection locked="0"/>
    </xf>
    <xf numFmtId="168" fontId="22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22" fillId="0" borderId="0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/>
    <xf numFmtId="167" fontId="27" fillId="3" borderId="5">
      <alignment horizontal="center" vertical="center" wrapText="1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>
      <alignment vertical="center"/>
    </xf>
    <xf numFmtId="0" fontId="30" fillId="4" borderId="5">
      <alignment horizontal="left" vertical="center" wrapText="1"/>
    </xf>
    <xf numFmtId="180" fontId="27" fillId="0" borderId="6">
      <alignment horizontal="right" vertical="center" wrapText="1"/>
    </xf>
    <xf numFmtId="0" fontId="31" fillId="5" borderId="0"/>
    <xf numFmtId="181" fontId="13" fillId="6" borderId="6">
      <alignment vertical="center"/>
    </xf>
    <xf numFmtId="165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32" fillId="0" borderId="0"/>
    <xf numFmtId="0" fontId="15" fillId="0" borderId="0"/>
    <xf numFmtId="184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0" fontId="33" fillId="0" borderId="0"/>
    <xf numFmtId="0" fontId="34" fillId="0" borderId="0" applyNumberFormat="0">
      <alignment horizontal="left"/>
    </xf>
    <xf numFmtId="0" fontId="13" fillId="5" borderId="7" applyNumberFormat="0" applyFont="0" applyFill="0" applyBorder="0" applyAlignment="0" applyProtection="0"/>
    <xf numFmtId="0" fontId="33" fillId="0" borderId="0"/>
    <xf numFmtId="181" fontId="35" fillId="6" borderId="6">
      <alignment horizontal="center" vertical="center" wrapText="1"/>
      <protection locked="0"/>
    </xf>
    <xf numFmtId="0" fontId="13" fillId="0" borderId="0">
      <alignment vertical="center"/>
    </xf>
    <xf numFmtId="0" fontId="13" fillId="7" borderId="0"/>
    <xf numFmtId="0" fontId="13" fillId="5" borderId="0">
      <alignment horizontal="center" vertical="center"/>
    </xf>
    <xf numFmtId="167" fontId="36" fillId="3" borderId="5" applyFont="0" applyAlignment="0" applyProtection="0"/>
    <xf numFmtId="0" fontId="37" fillId="4" borderId="5">
      <alignment horizontal="left" vertical="center" wrapText="1"/>
    </xf>
    <xf numFmtId="186" fontId="38" fillId="0" borderId="5">
      <alignment horizontal="center" vertical="center" wrapText="1"/>
    </xf>
    <xf numFmtId="187" fontId="38" fillId="3" borderId="5">
      <alignment horizontal="center" vertical="center" wrapText="1"/>
      <protection locked="0"/>
    </xf>
    <xf numFmtId="0" fontId="13" fillId="5" borderId="0"/>
    <xf numFmtId="181" fontId="39" fillId="8" borderId="8">
      <alignment horizontal="center" vertical="center"/>
    </xf>
    <xf numFmtId="0" fontId="40" fillId="0" borderId="0"/>
    <xf numFmtId="0" fontId="40" fillId="0" borderId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1" fontId="13" fillId="9" borderId="6" applyNumberFormat="0" applyFill="0" applyBorder="0" applyProtection="0">
      <alignment vertical="center"/>
      <protection locked="0"/>
    </xf>
    <xf numFmtId="190" fontId="41" fillId="0" borderId="9">
      <protection locked="0"/>
    </xf>
    <xf numFmtId="0" fontId="42" fillId="0" borderId="0" applyBorder="0">
      <alignment horizontal="center" vertical="center" wrapText="1"/>
    </xf>
    <xf numFmtId="0" fontId="43" fillId="0" borderId="10" applyBorder="0">
      <alignment horizontal="center" vertical="center" wrapText="1"/>
    </xf>
    <xf numFmtId="190" fontId="44" fillId="10" borderId="9"/>
    <xf numFmtId="4" fontId="45" fillId="11" borderId="6" applyBorder="0">
      <alignment horizontal="right"/>
    </xf>
    <xf numFmtId="0" fontId="12" fillId="0" borderId="0"/>
    <xf numFmtId="0" fontId="11" fillId="0" borderId="0"/>
    <xf numFmtId="166" fontId="46" fillId="11" borderId="11" applyNumberFormat="0" applyBorder="0" applyAlignment="0">
      <alignment vertical="center"/>
      <protection locked="0"/>
    </xf>
    <xf numFmtId="0" fontId="15" fillId="0" borderId="0"/>
    <xf numFmtId="3" fontId="48" fillId="0" borderId="12" applyFont="0" applyBorder="0">
      <alignment horizontal="right"/>
      <protection locked="0"/>
    </xf>
    <xf numFmtId="165" fontId="12" fillId="0" borderId="0" applyFont="0" applyFill="0" applyBorder="0" applyAlignment="0" applyProtection="0"/>
    <xf numFmtId="4" fontId="45" fillId="12" borderId="0" applyFont="0" applyBorder="0">
      <alignment horizontal="right"/>
    </xf>
    <xf numFmtId="4" fontId="45" fillId="12" borderId="13" applyBorder="0">
      <alignment horizontal="right"/>
    </xf>
    <xf numFmtId="193" fontId="49" fillId="13" borderId="14">
      <alignment vertical="center"/>
    </xf>
    <xf numFmtId="168" fontId="16" fillId="0" borderId="0">
      <protection locked="0"/>
    </xf>
    <xf numFmtId="0" fontId="50" fillId="0" borderId="0"/>
    <xf numFmtId="0" fontId="50" fillId="0" borderId="0"/>
    <xf numFmtId="0" fontId="5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169" fontId="13" fillId="0" borderId="0" applyFont="0" applyFill="0" applyBorder="0" applyAlignment="0" applyProtection="0"/>
    <xf numFmtId="0" fontId="15" fillId="0" borderId="0"/>
    <xf numFmtId="195" fontId="36" fillId="0" borderId="0">
      <alignment vertical="top"/>
    </xf>
    <xf numFmtId="195" fontId="59" fillId="0" borderId="0">
      <alignment vertical="top"/>
    </xf>
    <xf numFmtId="199" fontId="59" fillId="5" borderId="0">
      <alignment vertical="top"/>
    </xf>
    <xf numFmtId="195" fontId="59" fillId="12" borderId="0">
      <alignment vertical="top"/>
    </xf>
    <xf numFmtId="0" fontId="12" fillId="0" borderId="0"/>
    <xf numFmtId="184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184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184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0" fontId="15" fillId="0" borderId="0"/>
    <xf numFmtId="0" fontId="15" fillId="0" borderId="0"/>
    <xf numFmtId="0" fontId="14" fillId="0" borderId="0"/>
    <xf numFmtId="0" fontId="14" fillId="0" borderId="0"/>
    <xf numFmtId="184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0" fontId="14" fillId="0" borderId="0"/>
    <xf numFmtId="0" fontId="14" fillId="0" borderId="0"/>
    <xf numFmtId="0" fontId="14" fillId="0" borderId="0"/>
    <xf numFmtId="184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184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0" fontId="47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47" fillId="0" borderId="0" applyBorder="0"/>
    <xf numFmtId="0" fontId="12" fillId="0" borderId="0" applyBorder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15" borderId="0" applyNumberFormat="0" applyBorder="0" applyAlignment="0" applyProtection="0"/>
    <xf numFmtId="0" fontId="60" fillId="21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0" fillId="22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23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24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5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6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27" borderId="0" applyNumberFormat="0" applyBorder="0" applyAlignment="0" applyProtection="0"/>
    <xf numFmtId="0" fontId="60" fillId="31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9" borderId="0" applyNumberFormat="0" applyBorder="0" applyAlignment="0" applyProtection="0"/>
    <xf numFmtId="0" fontId="60" fillId="33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18" borderId="0" applyNumberFormat="0" applyBorder="0" applyAlignment="0" applyProtection="0"/>
    <xf numFmtId="0" fontId="60" fillId="24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27" borderId="0" applyNumberFormat="0" applyBorder="0" applyAlignment="0" applyProtection="0"/>
    <xf numFmtId="0" fontId="60" fillId="31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30" borderId="0" applyNumberFormat="0" applyBorder="0" applyAlignment="0" applyProtection="0"/>
    <xf numFmtId="0" fontId="60" fillId="34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1" fillId="35" borderId="0" applyNumberFormat="0" applyBorder="0" applyAlignment="0" applyProtection="0"/>
    <xf numFmtId="0" fontId="61" fillId="28" borderId="0" applyNumberFormat="0" applyBorder="0" applyAlignment="0" applyProtection="0"/>
    <xf numFmtId="0" fontId="61" fillId="29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5" borderId="0" applyNumberFormat="0" applyBorder="0" applyAlignment="0" applyProtection="0"/>
    <xf numFmtId="0" fontId="61" fillId="39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28" borderId="0" applyNumberFormat="0" applyBorder="0" applyAlignment="0" applyProtection="0"/>
    <xf numFmtId="0" fontId="61" fillId="32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8" borderId="0" applyNumberFormat="0" applyBorder="0" applyAlignment="0" applyProtection="0"/>
    <xf numFmtId="0" fontId="61" fillId="29" borderId="0" applyNumberFormat="0" applyBorder="0" applyAlignment="0" applyProtection="0"/>
    <xf numFmtId="0" fontId="61" fillId="33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29" borderId="0" applyNumberFormat="0" applyBorder="0" applyAlignment="0" applyProtection="0"/>
    <xf numFmtId="0" fontId="61" fillId="36" borderId="0" applyNumberFormat="0" applyBorder="0" applyAlignment="0" applyProtection="0"/>
    <xf numFmtId="0" fontId="61" fillId="40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41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42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46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190" fontId="41" fillId="0" borderId="9">
      <protection locked="0"/>
    </xf>
    <xf numFmtId="200" fontId="12" fillId="0" borderId="0" applyFont="0" applyFill="0" applyBorder="0" applyAlignment="0" applyProtection="0"/>
    <xf numFmtId="201" fontId="12" fillId="0" borderId="0" applyFont="0" applyFill="0" applyBorder="0" applyAlignment="0" applyProtection="0"/>
    <xf numFmtId="0" fontId="63" fillId="16" borderId="0" applyNumberFormat="0" applyBorder="0" applyAlignment="0" applyProtection="0"/>
    <xf numFmtId="0" fontId="64" fillId="47" borderId="20" applyNumberFormat="0" applyAlignment="0" applyProtection="0"/>
    <xf numFmtId="0" fontId="65" fillId="48" borderId="21" applyNumberFormat="0" applyAlignment="0" applyProtection="0"/>
    <xf numFmtId="3" fontId="66" fillId="0" borderId="0" applyFont="0" applyFill="0" applyBorder="0" applyAlignment="0" applyProtection="0"/>
    <xf numFmtId="190" fontId="44" fillId="10" borderId="9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20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4" fontId="67" fillId="0" borderId="0">
      <alignment vertical="top"/>
    </xf>
    <xf numFmtId="184" fontId="68" fillId="0" borderId="0">
      <alignment vertical="top"/>
    </xf>
    <xf numFmtId="0" fontId="41" fillId="0" borderId="0"/>
    <xf numFmtId="0" fontId="41" fillId="0" borderId="0"/>
    <xf numFmtId="0" fontId="60" fillId="0" borderId="0"/>
    <xf numFmtId="0" fontId="60" fillId="0" borderId="0"/>
    <xf numFmtId="0" fontId="41" fillId="0" borderId="0"/>
    <xf numFmtId="0" fontId="41" fillId="0" borderId="0"/>
    <xf numFmtId="203" fontId="69" fillId="0" borderId="0"/>
    <xf numFmtId="0" fontId="41" fillId="0" borderId="0"/>
    <xf numFmtId="0" fontId="70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71" fillId="17" borderId="0" applyNumberFormat="0" applyBorder="0" applyAlignment="0" applyProtection="0"/>
    <xf numFmtId="0" fontId="72" fillId="0" borderId="0">
      <alignment vertical="top"/>
    </xf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4" fillId="0" borderId="0" applyNumberFormat="0" applyFill="0" applyBorder="0" applyAlignment="0" applyProtection="0"/>
    <xf numFmtId="184" fontId="75" fillId="0" borderId="0">
      <alignment vertical="top"/>
    </xf>
    <xf numFmtId="190" fontId="76" fillId="0" borderId="0"/>
    <xf numFmtId="0" fontId="77" fillId="0" borderId="0" applyNumberFormat="0" applyFill="0" applyBorder="0" applyAlignment="0" applyProtection="0">
      <alignment vertical="top"/>
      <protection locked="0"/>
    </xf>
    <xf numFmtId="184" fontId="59" fillId="0" borderId="0">
      <alignment vertical="top"/>
    </xf>
    <xf numFmtId="184" fontId="59" fillId="5" borderId="0">
      <alignment vertical="top"/>
    </xf>
    <xf numFmtId="204" fontId="59" fillId="12" borderId="0">
      <alignment vertical="top"/>
    </xf>
    <xf numFmtId="38" fontId="59" fillId="0" borderId="0">
      <alignment vertical="top"/>
    </xf>
    <xf numFmtId="0" fontId="78" fillId="0" borderId="24" applyNumberFormat="0" applyFill="0" applyAlignment="0" applyProtection="0"/>
    <xf numFmtId="0" fontId="79" fillId="49" borderId="0" applyNumberFormat="0" applyBorder="0" applyAlignment="0" applyProtection="0"/>
    <xf numFmtId="0" fontId="56" fillId="0" borderId="0" applyNumberFormat="0" applyFill="0" applyBorder="0" applyAlignment="0" applyProtection="0"/>
    <xf numFmtId="0" fontId="12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5" fillId="50" borderId="25" applyNumberFormat="0" applyFont="0" applyAlignment="0" applyProtection="0"/>
    <xf numFmtId="205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0" fontId="80" fillId="47" borderId="26" applyNumberFormat="0" applyAlignment="0" applyProtection="0"/>
    <xf numFmtId="0" fontId="81" fillId="51" borderId="0">
      <alignment horizontal="center" vertical="center"/>
    </xf>
    <xf numFmtId="4" fontId="82" fillId="11" borderId="26" applyNumberFormat="0" applyProtection="0">
      <alignment vertical="center"/>
    </xf>
    <xf numFmtId="4" fontId="83" fillId="11" borderId="26" applyNumberFormat="0" applyProtection="0">
      <alignment vertical="center"/>
    </xf>
    <xf numFmtId="4" fontId="82" fillId="11" borderId="26" applyNumberFormat="0" applyProtection="0">
      <alignment horizontal="left" vertical="center" indent="1"/>
    </xf>
    <xf numFmtId="4" fontId="82" fillId="11" borderId="26" applyNumberFormat="0" applyProtection="0">
      <alignment horizontal="left" vertical="center" indent="1"/>
    </xf>
    <xf numFmtId="0" fontId="13" fillId="52" borderId="26" applyNumberFormat="0" applyProtection="0">
      <alignment horizontal="left" vertical="center" indent="1"/>
    </xf>
    <xf numFmtId="4" fontId="82" fillId="53" borderId="26" applyNumberFormat="0" applyProtection="0">
      <alignment horizontal="right" vertical="center"/>
    </xf>
    <xf numFmtId="4" fontId="82" fillId="54" borderId="26" applyNumberFormat="0" applyProtection="0">
      <alignment horizontal="right" vertical="center"/>
    </xf>
    <xf numFmtId="4" fontId="82" fillId="8" borderId="26" applyNumberFormat="0" applyProtection="0">
      <alignment horizontal="right" vertical="center"/>
    </xf>
    <xf numFmtId="4" fontId="82" fillId="55" borderId="26" applyNumberFormat="0" applyProtection="0">
      <alignment horizontal="right" vertical="center"/>
    </xf>
    <xf numFmtId="4" fontId="82" fillId="56" borderId="26" applyNumberFormat="0" applyProtection="0">
      <alignment horizontal="right" vertical="center"/>
    </xf>
    <xf numFmtId="4" fontId="82" fillId="57" borderId="26" applyNumberFormat="0" applyProtection="0">
      <alignment horizontal="right" vertical="center"/>
    </xf>
    <xf numFmtId="4" fontId="82" fillId="58" borderId="26" applyNumberFormat="0" applyProtection="0">
      <alignment horizontal="right" vertical="center"/>
    </xf>
    <xf numFmtId="4" fontId="82" fillId="59" borderId="26" applyNumberFormat="0" applyProtection="0">
      <alignment horizontal="right" vertical="center"/>
    </xf>
    <xf numFmtId="4" fontId="82" fillId="60" borderId="26" applyNumberFormat="0" applyProtection="0">
      <alignment horizontal="right" vertical="center"/>
    </xf>
    <xf numFmtId="4" fontId="84" fillId="61" borderId="26" applyNumberFormat="0" applyProtection="0">
      <alignment horizontal="left" vertical="center" indent="1"/>
    </xf>
    <xf numFmtId="4" fontId="82" fillId="62" borderId="27" applyNumberFormat="0" applyProtection="0">
      <alignment horizontal="left" vertical="center" indent="1"/>
    </xf>
    <xf numFmtId="4" fontId="85" fillId="63" borderId="0" applyNumberFormat="0" applyProtection="0">
      <alignment horizontal="left" vertical="center" indent="1"/>
    </xf>
    <xf numFmtId="0" fontId="13" fillId="52" borderId="26" applyNumberFormat="0" applyProtection="0">
      <alignment horizontal="left" vertical="center" indent="1"/>
    </xf>
    <xf numFmtId="4" fontId="86" fillId="62" borderId="26" applyNumberFormat="0" applyProtection="0">
      <alignment horizontal="left" vertical="center" indent="1"/>
    </xf>
    <xf numFmtId="4" fontId="86" fillId="64" borderId="26" applyNumberFormat="0" applyProtection="0">
      <alignment horizontal="left" vertical="center" indent="1"/>
    </xf>
    <xf numFmtId="0" fontId="13" fillId="64" borderId="26" applyNumberFormat="0" applyProtection="0">
      <alignment horizontal="left" vertical="center" indent="1"/>
    </xf>
    <xf numFmtId="0" fontId="13" fillId="64" borderId="26" applyNumberFormat="0" applyProtection="0">
      <alignment horizontal="left" vertical="center" indent="1"/>
    </xf>
    <xf numFmtId="0" fontId="13" fillId="65" borderId="26" applyNumberFormat="0" applyProtection="0">
      <alignment horizontal="left" vertical="center" indent="1"/>
    </xf>
    <xf numFmtId="0" fontId="13" fillId="65" borderId="26" applyNumberFormat="0" applyProtection="0">
      <alignment horizontal="left" vertical="center" indent="1"/>
    </xf>
    <xf numFmtId="0" fontId="13" fillId="5" borderId="26" applyNumberFormat="0" applyProtection="0">
      <alignment horizontal="left" vertical="center" indent="1"/>
    </xf>
    <xf numFmtId="0" fontId="13" fillId="5" borderId="26" applyNumberFormat="0" applyProtection="0">
      <alignment horizontal="left" vertical="center" indent="1"/>
    </xf>
    <xf numFmtId="0" fontId="13" fillId="52" borderId="26" applyNumberFormat="0" applyProtection="0">
      <alignment horizontal="left" vertical="center" indent="1"/>
    </xf>
    <xf numFmtId="0" fontId="13" fillId="52" borderId="26" applyNumberFormat="0" applyProtection="0">
      <alignment horizontal="left" vertical="center" indent="1"/>
    </xf>
    <xf numFmtId="0" fontId="12" fillId="0" borderId="0"/>
    <xf numFmtId="4" fontId="82" fillId="66" borderId="26" applyNumberFormat="0" applyProtection="0">
      <alignment vertical="center"/>
    </xf>
    <xf numFmtId="4" fontId="83" fillId="66" borderId="26" applyNumberFormat="0" applyProtection="0">
      <alignment vertical="center"/>
    </xf>
    <xf numFmtId="4" fontId="82" fillId="66" borderId="26" applyNumberFormat="0" applyProtection="0">
      <alignment horizontal="left" vertical="center" indent="1"/>
    </xf>
    <xf numFmtId="4" fontId="82" fillId="66" borderId="26" applyNumberFormat="0" applyProtection="0">
      <alignment horizontal="left" vertical="center" indent="1"/>
    </xf>
    <xf numFmtId="4" fontId="82" fillId="62" borderId="26" applyNumberFormat="0" applyProtection="0">
      <alignment horizontal="right" vertical="center"/>
    </xf>
    <xf numFmtId="4" fontId="83" fillId="62" borderId="26" applyNumberFormat="0" applyProtection="0">
      <alignment horizontal="right" vertical="center"/>
    </xf>
    <xf numFmtId="0" fontId="13" fillId="52" borderId="26" applyNumberFormat="0" applyProtection="0">
      <alignment horizontal="left" vertical="center" indent="1"/>
    </xf>
    <xf numFmtId="0" fontId="13" fillId="52" borderId="26" applyNumberFormat="0" applyProtection="0">
      <alignment horizontal="left" vertical="center" indent="1"/>
    </xf>
    <xf numFmtId="0" fontId="87" fillId="0" borderId="0"/>
    <xf numFmtId="4" fontId="88" fillId="62" borderId="26" applyNumberFormat="0" applyProtection="0">
      <alignment horizontal="right" vertical="center"/>
    </xf>
    <xf numFmtId="0" fontId="15" fillId="0" borderId="0"/>
    <xf numFmtId="184" fontId="89" fillId="67" borderId="0">
      <alignment horizontal="right" vertical="top"/>
    </xf>
    <xf numFmtId="0" fontId="41" fillId="0" borderId="0"/>
    <xf numFmtId="165" fontId="13" fillId="0" borderId="0" applyBorder="0" applyAlignment="0" applyProtection="0"/>
    <xf numFmtId="0" fontId="90" fillId="0" borderId="0" applyNumberFormat="0" applyFill="0" applyBorder="0" applyAlignment="0" applyProtection="0"/>
    <xf numFmtId="0" fontId="91" fillId="0" borderId="28" applyNumberFormat="0" applyFill="0" applyAlignment="0" applyProtection="0"/>
    <xf numFmtId="0" fontId="92" fillId="0" borderId="0" applyNumberFormat="0" applyFill="0" applyBorder="0" applyAlignment="0" applyProtection="0"/>
    <xf numFmtId="0" fontId="61" fillId="43" borderId="0" applyNumberFormat="0" applyBorder="0" applyAlignment="0" applyProtection="0"/>
    <xf numFmtId="0" fontId="61" fillId="68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69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70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36" borderId="0" applyNumberFormat="0" applyBorder="0" applyAlignment="0" applyProtection="0"/>
    <xf numFmtId="0" fontId="61" fillId="40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41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46" borderId="0" applyNumberFormat="0" applyBorder="0" applyAlignment="0" applyProtection="0"/>
    <xf numFmtId="0" fontId="61" fillId="71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93" fillId="20" borderId="20" applyNumberFormat="0" applyAlignment="0" applyProtection="0"/>
    <xf numFmtId="0" fontId="93" fillId="26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93" fillId="20" borderId="20" applyNumberFormat="0" applyAlignment="0" applyProtection="0"/>
    <xf numFmtId="0" fontId="80" fillId="47" borderId="26" applyNumberFormat="0" applyAlignment="0" applyProtection="0"/>
    <xf numFmtId="0" fontId="80" fillId="72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80" fillId="47" borderId="26" applyNumberFormat="0" applyAlignment="0" applyProtection="0"/>
    <xf numFmtId="0" fontId="64" fillId="47" borderId="20" applyNumberFormat="0" applyAlignment="0" applyProtection="0"/>
    <xf numFmtId="0" fontId="64" fillId="72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64" fillId="47" borderId="20" applyNumberFormat="0" applyAlignment="0" applyProtection="0"/>
    <xf numFmtId="0" fontId="94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7" fillId="0" borderId="0" applyFont="0" applyFill="0" applyBorder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98" fillId="0" borderId="29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9" fontId="99" fillId="0" borderId="0" applyBorder="0">
      <alignment vertical="center"/>
    </xf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0" fontId="91" fillId="0" borderId="28" applyNumberFormat="0" applyFill="0" applyAlignment="0" applyProtection="0"/>
    <xf numFmtId="4" fontId="13" fillId="0" borderId="0" applyBorder="0">
      <alignment horizontal="right" vertical="top" wrapText="1"/>
    </xf>
    <xf numFmtId="0" fontId="53" fillId="0" borderId="0">
      <alignment horizontal="right" vertical="top" wrapText="1"/>
    </xf>
    <xf numFmtId="3" fontId="44" fillId="0" borderId="6" applyBorder="0">
      <alignment vertical="center"/>
    </xf>
    <xf numFmtId="0" fontId="56" fillId="0" borderId="1" applyNumberFormat="0" applyFill="0" applyAlignment="0" applyProtection="0"/>
    <xf numFmtId="0" fontId="56" fillId="0" borderId="1" applyNumberFormat="0" applyFill="0" applyAlignment="0" applyProtection="0"/>
    <xf numFmtId="0" fontId="56" fillId="0" borderId="1" applyNumberFormat="0" applyFill="0" applyAlignment="0" applyProtection="0"/>
    <xf numFmtId="0" fontId="56" fillId="0" borderId="1" applyNumberFormat="0" applyFill="0" applyAlignment="0" applyProtection="0"/>
    <xf numFmtId="0" fontId="56" fillId="0" borderId="1" applyNumberFormat="0" applyFill="0" applyAlignment="0" applyProtection="0"/>
    <xf numFmtId="0" fontId="56" fillId="0" borderId="1" applyNumberFormat="0" applyFill="0" applyAlignment="0" applyProtection="0"/>
    <xf numFmtId="0" fontId="56" fillId="0" borderId="1" applyNumberFormat="0" applyFill="0" applyAlignment="0" applyProtection="0"/>
    <xf numFmtId="0" fontId="56" fillId="0" borderId="1" applyNumberFormat="0" applyFill="0" applyAlignment="0" applyProtection="0"/>
    <xf numFmtId="0" fontId="56" fillId="0" borderId="1" applyNumberFormat="0" applyFill="0" applyAlignment="0" applyProtection="0"/>
    <xf numFmtId="0" fontId="65" fillId="48" borderId="21" applyNumberFormat="0" applyAlignment="0" applyProtection="0"/>
    <xf numFmtId="0" fontId="65" fillId="73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65" fillId="48" borderId="21" applyNumberFormat="0" applyAlignment="0" applyProtection="0"/>
    <xf numFmtId="0" fontId="53" fillId="0" borderId="18">
      <alignment horizontal="center" wrapText="1"/>
    </xf>
    <xf numFmtId="0" fontId="18" fillId="0" borderId="0">
      <alignment horizontal="center" vertical="top" wrapText="1"/>
    </xf>
    <xf numFmtId="0" fontId="100" fillId="0" borderId="0">
      <alignment horizontal="center" vertical="center" wrapText="1"/>
    </xf>
    <xf numFmtId="0" fontId="100" fillId="0" borderId="0">
      <alignment horizontal="centerContinuous" vertical="center"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0" fontId="56" fillId="12" borderId="0" applyFill="0">
      <alignment wrapText="1"/>
    </xf>
    <xf numFmtId="196" fontId="101" fillId="12" borderId="6">
      <alignment wrapText="1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9" fillId="49" borderId="0" applyNumberFormat="0" applyBorder="0" applyAlignment="0" applyProtection="0"/>
    <xf numFmtId="0" fontId="79" fillId="74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102" fillId="0" borderId="0">
      <alignment vertical="top"/>
    </xf>
    <xf numFmtId="0" fontId="41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97" fillId="0" borderId="0"/>
    <xf numFmtId="0" fontId="12" fillId="0" borderId="0"/>
    <xf numFmtId="0" fontId="12" fillId="0" borderId="0"/>
    <xf numFmtId="0" fontId="41" fillId="0" borderId="0"/>
    <xf numFmtId="0" fontId="60" fillId="0" borderId="0"/>
    <xf numFmtId="0" fontId="10" fillId="0" borderId="0"/>
    <xf numFmtId="0" fontId="41" fillId="0" borderId="0"/>
    <xf numFmtId="0" fontId="60" fillId="0" borderId="0"/>
    <xf numFmtId="0" fontId="97" fillId="0" borderId="0"/>
    <xf numFmtId="0" fontId="60" fillId="0" borderId="0"/>
    <xf numFmtId="0" fontId="10" fillId="0" borderId="0"/>
    <xf numFmtId="0" fontId="10" fillId="0" borderId="0"/>
    <xf numFmtId="0" fontId="12" fillId="0" borderId="0"/>
    <xf numFmtId="0" fontId="41" fillId="0" borderId="0"/>
    <xf numFmtId="0" fontId="60" fillId="0" borderId="0"/>
    <xf numFmtId="0" fontId="97" fillId="0" borderId="0"/>
    <xf numFmtId="0" fontId="10" fillId="0" borderId="0"/>
    <xf numFmtId="0" fontId="41" fillId="0" borderId="0"/>
    <xf numFmtId="0" fontId="9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7" fillId="0" borderId="0"/>
    <xf numFmtId="0" fontId="97" fillId="0" borderId="0"/>
    <xf numFmtId="0" fontId="103" fillId="0" borderId="0"/>
    <xf numFmtId="0" fontId="41" fillId="0" borderId="0"/>
    <xf numFmtId="0" fontId="104" fillId="0" borderId="0"/>
    <xf numFmtId="0" fontId="41" fillId="0" borderId="0"/>
    <xf numFmtId="0" fontId="97" fillId="0" borderId="0"/>
    <xf numFmtId="0" fontId="13" fillId="0" borderId="0" applyNumberFormat="0" applyFont="0" applyFill="0" applyBorder="0" applyAlignment="0" applyProtection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3" fillId="0" borderId="0"/>
    <xf numFmtId="0" fontId="105" fillId="0" borderId="0"/>
    <xf numFmtId="0" fontId="10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9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97" fillId="0" borderId="0"/>
    <xf numFmtId="0" fontId="38" fillId="0" borderId="0"/>
    <xf numFmtId="0" fontId="97" fillId="0" borderId="0"/>
    <xf numFmtId="0" fontId="11" fillId="0" borderId="0"/>
    <xf numFmtId="0" fontId="12" fillId="0" borderId="0"/>
    <xf numFmtId="0" fontId="106" fillId="0" borderId="0"/>
    <xf numFmtId="0" fontId="13" fillId="0" borderId="0"/>
    <xf numFmtId="0" fontId="13" fillId="0" borderId="0"/>
    <xf numFmtId="0" fontId="60" fillId="0" borderId="0"/>
    <xf numFmtId="0" fontId="41" fillId="0" borderId="0"/>
    <xf numFmtId="0" fontId="12" fillId="0" borderId="0"/>
    <xf numFmtId="0" fontId="41" fillId="0" borderId="0"/>
    <xf numFmtId="0" fontId="60" fillId="0" borderId="0"/>
    <xf numFmtId="0" fontId="10" fillId="0" borderId="0"/>
    <xf numFmtId="0" fontId="12" fillId="0" borderId="0"/>
    <xf numFmtId="0" fontId="6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60" fillId="0" borderId="0"/>
    <xf numFmtId="0" fontId="60" fillId="0" borderId="0"/>
    <xf numFmtId="0" fontId="3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1" fillId="0" borderId="0"/>
    <xf numFmtId="0" fontId="13" fillId="0" borderId="0"/>
    <xf numFmtId="0" fontId="60" fillId="0" borderId="0"/>
    <xf numFmtId="0" fontId="60" fillId="0" borderId="0"/>
    <xf numFmtId="0" fontId="97" fillId="0" borderId="0"/>
    <xf numFmtId="0" fontId="9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7" fillId="0" borderId="0"/>
    <xf numFmtId="0" fontId="10" fillId="0" borderId="0"/>
    <xf numFmtId="0" fontId="96" fillId="0" borderId="0"/>
    <xf numFmtId="0" fontId="97" fillId="0" borderId="0"/>
    <xf numFmtId="0" fontId="97" fillId="0" borderId="0"/>
    <xf numFmtId="0" fontId="96" fillId="0" borderId="0"/>
    <xf numFmtId="0" fontId="60" fillId="0" borderId="0"/>
    <xf numFmtId="0" fontId="96" fillId="0" borderId="0"/>
    <xf numFmtId="0" fontId="10" fillId="0" borderId="0"/>
    <xf numFmtId="0" fontId="11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97" fillId="0" borderId="0"/>
    <xf numFmtId="0" fontId="11" fillId="0" borderId="0"/>
    <xf numFmtId="0" fontId="10" fillId="0" borderId="0"/>
    <xf numFmtId="0" fontId="13" fillId="0" borderId="0"/>
    <xf numFmtId="0" fontId="107" fillId="0" borderId="0"/>
    <xf numFmtId="0" fontId="97" fillId="0" borderId="0"/>
    <xf numFmtId="0" fontId="10" fillId="0" borderId="0"/>
    <xf numFmtId="0" fontId="97" fillId="0" borderId="0"/>
    <xf numFmtId="0" fontId="96" fillId="0" borderId="0"/>
    <xf numFmtId="0" fontId="97" fillId="0" borderId="0"/>
    <xf numFmtId="49" fontId="45" fillId="0" borderId="0" applyBorder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49" fontId="45" fillId="0" borderId="0" applyBorder="0">
      <alignment vertical="top"/>
    </xf>
    <xf numFmtId="0" fontId="12" fillId="0" borderId="0"/>
    <xf numFmtId="0" fontId="13" fillId="0" borderId="0"/>
    <xf numFmtId="0" fontId="12" fillId="0" borderId="0"/>
    <xf numFmtId="0" fontId="96" fillId="0" borderId="0"/>
    <xf numFmtId="0" fontId="12" fillId="0" borderId="0"/>
    <xf numFmtId="0" fontId="10" fillId="0" borderId="0"/>
    <xf numFmtId="0" fontId="10" fillId="0" borderId="0"/>
    <xf numFmtId="0" fontId="41" fillId="0" borderId="0"/>
    <xf numFmtId="0" fontId="4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7" fillId="0" borderId="0"/>
    <xf numFmtId="0" fontId="41" fillId="0" borderId="0"/>
    <xf numFmtId="49" fontId="45" fillId="0" borderId="0" applyBorder="0">
      <alignment vertical="top"/>
    </xf>
    <xf numFmtId="0" fontId="41" fillId="0" borderId="0"/>
    <xf numFmtId="0" fontId="107" fillId="0" borderId="0"/>
    <xf numFmtId="0" fontId="109" fillId="0" borderId="0">
      <alignment vertical="top" wrapText="1"/>
    </xf>
    <xf numFmtId="0" fontId="63" fillId="16" borderId="0" applyNumberFormat="0" applyBorder="0" applyAlignment="0" applyProtection="0"/>
    <xf numFmtId="0" fontId="63" fillId="22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12" fillId="0" borderId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justify" vertical="center" wrapText="1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2" fillId="50" borderId="25" applyNumberFormat="0" applyFont="0" applyAlignment="0" applyProtection="0"/>
    <xf numFmtId="0" fontId="12" fillId="50" borderId="25" applyNumberFormat="0" applyFont="0" applyAlignment="0" applyProtection="0"/>
    <xf numFmtId="0" fontId="12" fillId="50" borderId="25" applyNumberFormat="0" applyFont="0" applyAlignment="0" applyProtection="0"/>
    <xf numFmtId="0" fontId="12" fillId="50" borderId="25" applyNumberFormat="0" applyFont="0" applyAlignment="0" applyProtection="0"/>
    <xf numFmtId="0" fontId="12" fillId="50" borderId="25" applyNumberFormat="0" applyFont="0" applyAlignment="0" applyProtection="0"/>
    <xf numFmtId="0" fontId="12" fillId="50" borderId="25" applyNumberFormat="0" applyFont="0" applyAlignment="0" applyProtection="0"/>
    <xf numFmtId="0" fontId="12" fillId="50" borderId="25" applyNumberFormat="0" applyFont="0" applyAlignment="0" applyProtection="0"/>
    <xf numFmtId="0" fontId="12" fillId="50" borderId="25" applyNumberFormat="0" applyFont="0" applyAlignment="0" applyProtection="0"/>
    <xf numFmtId="0" fontId="12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06" fillId="75" borderId="25" applyNumberFormat="0" applyAlignment="0" applyProtection="0"/>
    <xf numFmtId="0" fontId="106" fillId="75" borderId="25" applyNumberFormat="0" applyAlignment="0" applyProtection="0"/>
    <xf numFmtId="0" fontId="106" fillId="75" borderId="25" applyNumberFormat="0" applyAlignment="0" applyProtection="0"/>
    <xf numFmtId="0" fontId="106" fillId="75" borderId="25" applyNumberFormat="0" applyAlignment="0" applyProtection="0"/>
    <xf numFmtId="0" fontId="106" fillId="75" borderId="25" applyNumberFormat="0" applyAlignment="0" applyProtection="0"/>
    <xf numFmtId="0" fontId="106" fillId="75" borderId="25" applyNumberForma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06" fillId="75" borderId="25" applyNumberForma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0" fontId="13" fillId="50" borderId="25" applyNumberFormat="0" applyFont="0" applyAlignment="0" applyProtection="0"/>
    <xf numFmtId="9" fontId="1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ill="0" applyBorder="0" applyAlignment="0" applyProtection="0"/>
    <xf numFmtId="9" fontId="1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184" fontId="36" fillId="0" borderId="0">
      <alignment vertical="top"/>
    </xf>
    <xf numFmtId="0" fontId="13" fillId="0" borderId="0"/>
    <xf numFmtId="0" fontId="14" fillId="0" borderId="0"/>
    <xf numFmtId="0" fontId="110" fillId="0" borderId="6">
      <alignment horizontal="center" vertical="top" wrapText="1"/>
    </xf>
    <xf numFmtId="166" fontId="56" fillId="0" borderId="0" applyFill="0" applyBorder="0" applyAlignment="0" applyProtection="0"/>
    <xf numFmtId="166" fontId="56" fillId="0" borderId="0" applyFill="0" applyBorder="0" applyAlignment="0" applyProtection="0"/>
    <xf numFmtId="166" fontId="56" fillId="0" borderId="0" applyFill="0" applyBorder="0" applyAlignment="0" applyProtection="0"/>
    <xf numFmtId="166" fontId="56" fillId="0" borderId="0" applyFill="0" applyBorder="0" applyAlignment="0" applyProtection="0"/>
    <xf numFmtId="166" fontId="56" fillId="0" borderId="0" applyFill="0" applyBorder="0" applyAlignment="0" applyProtection="0"/>
    <xf numFmtId="166" fontId="56" fillId="0" borderId="0" applyFill="0" applyBorder="0" applyAlignment="0" applyProtection="0"/>
    <xf numFmtId="166" fontId="56" fillId="0" borderId="0" applyFill="0" applyBorder="0" applyAlignment="0" applyProtection="0"/>
    <xf numFmtId="166" fontId="56" fillId="0" borderId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49" fontId="56" fillId="0" borderId="0">
      <alignment horizontal="center"/>
    </xf>
    <xf numFmtId="0" fontId="53" fillId="0" borderId="0">
      <alignment horizontal="center"/>
    </xf>
    <xf numFmtId="191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198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8" fillId="0" borderId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0" fontId="52" fillId="0" borderId="0" applyFill="0" applyBorder="0" applyProtection="0">
      <alignment horizontal="center"/>
    </xf>
    <xf numFmtId="165" fontId="97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98" fontId="13" fillId="0" borderId="0" applyFont="0" applyFill="0" applyBorder="0" applyAlignment="0" applyProtection="0"/>
    <xf numFmtId="4" fontId="45" fillId="12" borderId="0" applyBorder="0">
      <alignment horizontal="right"/>
    </xf>
    <xf numFmtId="4" fontId="45" fillId="12" borderId="0" applyBorder="0">
      <alignment horizontal="right"/>
    </xf>
    <xf numFmtId="4" fontId="106" fillId="23" borderId="0" applyBorder="0">
      <alignment horizontal="right"/>
    </xf>
    <xf numFmtId="4" fontId="45" fillId="12" borderId="0" applyBorder="0">
      <alignment horizontal="right"/>
    </xf>
    <xf numFmtId="4" fontId="45" fillId="76" borderId="13" applyBorder="0">
      <alignment horizontal="right"/>
    </xf>
    <xf numFmtId="4" fontId="45" fillId="12" borderId="6" applyFont="0" applyBorder="0">
      <alignment horizontal="right"/>
    </xf>
    <xf numFmtId="4" fontId="54" fillId="0" borderId="0">
      <alignment horizontal="right" vertical="top"/>
    </xf>
    <xf numFmtId="0" fontId="71" fillId="17" borderId="0" applyNumberFormat="0" applyBorder="0" applyAlignment="0" applyProtection="0"/>
    <xf numFmtId="0" fontId="71" fillId="23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194" fontId="12" fillId="0" borderId="6" applyFont="0" applyFill="0" applyBorder="0" applyProtection="0">
      <alignment horizontal="center" vertical="center"/>
    </xf>
    <xf numFmtId="0" fontId="41" fillId="0" borderId="6" applyBorder="0">
      <alignment horizontal="center" vertical="center" wrapText="1"/>
    </xf>
    <xf numFmtId="169" fontId="13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8" fillId="0" borderId="0"/>
    <xf numFmtId="0" fontId="12" fillId="0" borderId="0"/>
    <xf numFmtId="0" fontId="112" fillId="35" borderId="0" applyNumberFormat="0" applyBorder="0" applyAlignment="0" applyProtection="0"/>
    <xf numFmtId="0" fontId="112" fillId="28" borderId="0" applyNumberFormat="0" applyBorder="0" applyAlignment="0" applyProtection="0"/>
    <xf numFmtId="0" fontId="112" fillId="29" borderId="0" applyNumberFormat="0" applyBorder="0" applyAlignment="0" applyProtection="0"/>
    <xf numFmtId="0" fontId="112" fillId="36" borderId="0" applyNumberFormat="0" applyBorder="0" applyAlignment="0" applyProtection="0"/>
    <xf numFmtId="0" fontId="112" fillId="37" borderId="0" applyNumberFormat="0" applyBorder="0" applyAlignment="0" applyProtection="0"/>
    <xf numFmtId="0" fontId="112" fillId="38" borderId="0" applyNumberFormat="0" applyBorder="0" applyAlignment="0" applyProtection="0"/>
    <xf numFmtId="0" fontId="112" fillId="43" borderId="0" applyNumberFormat="0" applyBorder="0" applyAlignment="0" applyProtection="0"/>
    <xf numFmtId="0" fontId="112" fillId="44" borderId="0" applyNumberFormat="0" applyBorder="0" applyAlignment="0" applyProtection="0"/>
    <xf numFmtId="0" fontId="112" fillId="45" borderId="0" applyNumberFormat="0" applyBorder="0" applyAlignment="0" applyProtection="0"/>
    <xf numFmtId="0" fontId="112" fillId="36" borderId="0" applyNumberFormat="0" applyBorder="0" applyAlignment="0" applyProtection="0"/>
    <xf numFmtId="0" fontId="112" fillId="37" borderId="0" applyNumberFormat="0" applyBorder="0" applyAlignment="0" applyProtection="0"/>
    <xf numFmtId="0" fontId="112" fillId="46" borderId="0" applyNumberFormat="0" applyBorder="0" applyAlignment="0" applyProtection="0"/>
    <xf numFmtId="0" fontId="112" fillId="20" borderId="20" applyNumberFormat="0" applyAlignment="0" applyProtection="0"/>
    <xf numFmtId="0" fontId="112" fillId="47" borderId="26" applyNumberFormat="0" applyAlignment="0" applyProtection="0"/>
    <xf numFmtId="0" fontId="112" fillId="47" borderId="20" applyNumberFormat="0" applyAlignment="0" applyProtection="0"/>
    <xf numFmtId="0" fontId="113" fillId="0" borderId="29" applyNumberFormat="0" applyFill="0" applyAlignment="0" applyProtection="0"/>
    <xf numFmtId="0" fontId="112" fillId="0" borderId="29" applyNumberFormat="0" applyFill="0" applyAlignment="0" applyProtection="0"/>
    <xf numFmtId="0" fontId="114" fillId="0" borderId="22" applyNumberFormat="0" applyFill="0" applyAlignment="0" applyProtection="0"/>
    <xf numFmtId="0" fontId="112" fillId="0" borderId="22" applyNumberFormat="0" applyFill="0" applyAlignment="0" applyProtection="0"/>
    <xf numFmtId="0" fontId="115" fillId="0" borderId="23" applyNumberFormat="0" applyFill="0" applyAlignment="0" applyProtection="0"/>
    <xf numFmtId="0" fontId="112" fillId="0" borderId="23" applyNumberFormat="0" applyFill="0" applyAlignment="0" applyProtection="0"/>
    <xf numFmtId="0" fontId="115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Border="0">
      <alignment horizontal="center" vertical="center" wrapText="1"/>
    </xf>
    <xf numFmtId="0" fontId="112" fillId="0" borderId="10" applyBorder="0">
      <alignment horizontal="center" vertical="center" wrapText="1"/>
    </xf>
    <xf numFmtId="4" fontId="112" fillId="11" borderId="6" applyBorder="0">
      <alignment horizontal="right"/>
    </xf>
    <xf numFmtId="0" fontId="116" fillId="0" borderId="28" applyNumberFormat="0" applyFill="0" applyAlignment="0" applyProtection="0"/>
    <xf numFmtId="0" fontId="112" fillId="0" borderId="28" applyNumberFormat="0" applyFill="0" applyAlignment="0" applyProtection="0"/>
    <xf numFmtId="0" fontId="112" fillId="48" borderId="21" applyNumberFormat="0" applyAlignment="0" applyProtection="0"/>
    <xf numFmtId="0" fontId="8" fillId="0" borderId="0" applyNumberFormat="0" applyFill="0" applyBorder="0" applyAlignment="0" applyProtection="0"/>
    <xf numFmtId="0" fontId="112" fillId="49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8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165" fontId="7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36" fillId="0" borderId="0"/>
    <xf numFmtId="0" fontId="36" fillId="0" borderId="0"/>
    <xf numFmtId="0" fontId="5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36" fillId="0" borderId="0"/>
    <xf numFmtId="0" fontId="4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38" fillId="0" borderId="0"/>
  </cellStyleXfs>
  <cellXfs count="243">
    <xf numFmtId="0" fontId="0" fillId="0" borderId="0" xfId="0"/>
    <xf numFmtId="0" fontId="0" fillId="14" borderId="0" xfId="0" applyFill="1"/>
    <xf numFmtId="0" fontId="0" fillId="0" borderId="0" xfId="0" applyBorder="1"/>
    <xf numFmtId="0" fontId="0" fillId="14" borderId="0" xfId="0" applyFill="1" applyBorder="1"/>
    <xf numFmtId="0" fontId="0" fillId="78" borderId="0" xfId="0" applyFill="1"/>
    <xf numFmtId="4" fontId="0" fillId="0" borderId="0" xfId="0" applyNumberFormat="1"/>
    <xf numFmtId="208" fontId="0" fillId="0" borderId="0" xfId="0" applyNumberFormat="1"/>
    <xf numFmtId="165" fontId="0" fillId="0" borderId="0" xfId="162" applyFont="1"/>
    <xf numFmtId="0" fontId="12" fillId="0" borderId="0" xfId="0" applyFont="1"/>
    <xf numFmtId="0" fontId="11" fillId="0" borderId="6" xfId="0" applyFont="1" applyBorder="1" applyAlignment="1">
      <alignment wrapText="1"/>
    </xf>
    <xf numFmtId="0" fontId="11" fillId="77" borderId="17" xfId="0" applyFont="1" applyFill="1" applyBorder="1" applyAlignment="1">
      <alignment wrapText="1"/>
    </xf>
    <xf numFmtId="0" fontId="11" fillId="14" borderId="6" xfId="0" applyFont="1" applyFill="1" applyBorder="1" applyAlignment="1">
      <alignment horizontal="left"/>
    </xf>
    <xf numFmtId="0" fontId="11" fillId="0" borderId="6" xfId="157" applyFont="1" applyFill="1" applyBorder="1" applyAlignment="1">
      <alignment horizontal="left"/>
    </xf>
    <xf numFmtId="0" fontId="11" fillId="14" borderId="6" xfId="1483" applyFont="1" applyFill="1" applyBorder="1" applyAlignment="1" applyProtection="1">
      <alignment horizontal="left" wrapText="1"/>
      <protection locked="0"/>
    </xf>
    <xf numFmtId="0" fontId="11" fillId="14" borderId="6" xfId="1483" applyFont="1" applyFill="1" applyBorder="1" applyAlignment="1">
      <alignment horizontal="left" wrapText="1"/>
    </xf>
    <xf numFmtId="0" fontId="11" fillId="77" borderId="17" xfId="1483" applyFont="1" applyFill="1" applyBorder="1" applyAlignment="1" applyProtection="1">
      <alignment horizontal="left" wrapText="1"/>
      <protection locked="0"/>
    </xf>
    <xf numFmtId="0" fontId="11" fillId="77" borderId="17" xfId="0" applyFont="1" applyFill="1" applyBorder="1" applyAlignment="1">
      <alignment horizontal="left" wrapText="1"/>
    </xf>
    <xf numFmtId="0" fontId="11" fillId="77" borderId="6" xfId="0" applyFont="1" applyFill="1" applyBorder="1" applyAlignment="1">
      <alignment horizontal="left"/>
    </xf>
    <xf numFmtId="0" fontId="11" fillId="77" borderId="6" xfId="157" applyFont="1" applyFill="1" applyBorder="1"/>
    <xf numFmtId="0" fontId="11" fillId="77" borderId="6" xfId="157" applyFont="1" applyFill="1" applyBorder="1" applyAlignment="1">
      <alignment horizontal="left"/>
    </xf>
    <xf numFmtId="0" fontId="11" fillId="0" borderId="0" xfId="0" applyFont="1"/>
    <xf numFmtId="0" fontId="58" fillId="0" borderId="0" xfId="2536" applyFont="1"/>
    <xf numFmtId="0" fontId="58" fillId="0" borderId="0" xfId="2536" applyFont="1" applyFill="1"/>
    <xf numFmtId="0" fontId="58" fillId="14" borderId="6" xfId="0" applyFont="1" applyFill="1" applyBorder="1" applyAlignment="1" applyProtection="1">
      <alignment horizontal="left" wrapText="1"/>
      <protection locked="0"/>
    </xf>
    <xf numFmtId="0" fontId="11" fillId="14" borderId="6" xfId="1483" applyFont="1" applyFill="1" applyBorder="1" applyAlignment="1" applyProtection="1">
      <alignment horizontal="left" vertical="center" wrapText="1"/>
      <protection locked="0"/>
    </xf>
    <xf numFmtId="0" fontId="58" fillId="14" borderId="6" xfId="0" applyNumberFormat="1" applyFont="1" applyFill="1" applyBorder="1" applyAlignment="1">
      <alignment horizontal="left" wrapText="1"/>
    </xf>
    <xf numFmtId="0" fontId="58" fillId="14" borderId="6" xfId="0" applyFont="1" applyFill="1" applyBorder="1" applyAlignment="1">
      <alignment horizontal="left" wrapText="1"/>
    </xf>
    <xf numFmtId="2" fontId="11" fillId="14" borderId="6" xfId="1483" applyNumberFormat="1" applyFont="1" applyFill="1" applyBorder="1" applyAlignment="1" applyProtection="1">
      <alignment horizontal="left" wrapText="1"/>
      <protection locked="0"/>
    </xf>
    <xf numFmtId="0" fontId="58" fillId="14" borderId="18" xfId="0" applyNumberFormat="1" applyFont="1" applyFill="1" applyBorder="1" applyAlignment="1">
      <alignment horizontal="left" wrapText="1"/>
    </xf>
    <xf numFmtId="0" fontId="11" fillId="14" borderId="6" xfId="0" applyFont="1" applyFill="1" applyBorder="1" applyAlignment="1">
      <alignment horizontal="left" wrapText="1"/>
    </xf>
    <xf numFmtId="0" fontId="58" fillId="0" borderId="6" xfId="0" applyNumberFormat="1" applyFont="1" applyBorder="1" applyAlignment="1">
      <alignment horizontal="left" wrapText="1"/>
    </xf>
    <xf numFmtId="0" fontId="11" fillId="14" borderId="6" xfId="0" applyNumberFormat="1" applyFont="1" applyFill="1" applyBorder="1" applyAlignment="1">
      <alignment horizontal="left" wrapText="1"/>
    </xf>
    <xf numFmtId="0" fontId="58" fillId="14" borderId="6" xfId="0" applyFont="1" applyFill="1" applyBorder="1" applyAlignment="1" applyProtection="1">
      <alignment horizontal="left" vertical="center" wrapText="1"/>
      <protection locked="0"/>
    </xf>
    <xf numFmtId="0" fontId="11" fillId="77" borderId="6" xfId="0" applyFont="1" applyFill="1" applyBorder="1" applyAlignment="1">
      <alignment wrapText="1"/>
    </xf>
    <xf numFmtId="0" fontId="11" fillId="14" borderId="6" xfId="0" applyFont="1" applyFill="1" applyBorder="1" applyAlignment="1">
      <alignment wrapText="1"/>
    </xf>
    <xf numFmtId="0" fontId="58" fillId="77" borderId="6" xfId="0" applyFont="1" applyFill="1" applyBorder="1" applyAlignment="1">
      <alignment wrapText="1"/>
    </xf>
    <xf numFmtId="0" fontId="11" fillId="77" borderId="6" xfId="157" applyFont="1" applyFill="1" applyBorder="1" applyAlignment="1">
      <alignment horizontal="left" wrapText="1"/>
    </xf>
    <xf numFmtId="0" fontId="11" fillId="14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77" borderId="6" xfId="0" applyNumberFormat="1" applyFont="1" applyFill="1" applyBorder="1" applyAlignment="1">
      <alignment horizontal="center" vertical="center" wrapText="1"/>
    </xf>
    <xf numFmtId="0" fontId="11" fillId="14" borderId="18" xfId="0" applyFont="1" applyFill="1" applyBorder="1" applyAlignment="1">
      <alignment wrapText="1"/>
    </xf>
    <xf numFmtId="0" fontId="11" fillId="14" borderId="16" xfId="0" applyFont="1" applyFill="1" applyBorder="1" applyAlignment="1">
      <alignment wrapText="1"/>
    </xf>
    <xf numFmtId="4" fontId="11" fillId="14" borderId="6" xfId="0" applyNumberFormat="1" applyFont="1" applyFill="1" applyBorder="1" applyAlignment="1">
      <alignment horizontal="center" vertical="center" wrapText="1"/>
    </xf>
    <xf numFmtId="4" fontId="58" fillId="77" borderId="17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14" borderId="17" xfId="0" applyNumberFormat="1" applyFont="1" applyFill="1" applyBorder="1" applyAlignment="1">
      <alignment horizontal="center" vertical="center" wrapText="1"/>
    </xf>
    <xf numFmtId="4" fontId="58" fillId="14" borderId="6" xfId="0" applyNumberFormat="1" applyFont="1" applyFill="1" applyBorder="1" applyAlignment="1">
      <alignment horizontal="center" vertical="center" wrapText="1"/>
    </xf>
    <xf numFmtId="4" fontId="58" fillId="14" borderId="17" xfId="0" applyNumberFormat="1" applyFont="1" applyFill="1" applyBorder="1" applyAlignment="1">
      <alignment horizontal="center" vertical="center" wrapText="1"/>
    </xf>
    <xf numFmtId="4" fontId="58" fillId="14" borderId="12" xfId="0" applyNumberFormat="1" applyFont="1" applyFill="1" applyBorder="1" applyAlignment="1">
      <alignment horizontal="center" vertical="center" wrapText="1"/>
    </xf>
    <xf numFmtId="4" fontId="58" fillId="14" borderId="19" xfId="0" applyNumberFormat="1" applyFont="1" applyFill="1" applyBorder="1" applyAlignment="1">
      <alignment horizontal="center" vertical="center" wrapText="1"/>
    </xf>
    <xf numFmtId="4" fontId="11" fillId="14" borderId="18" xfId="0" applyNumberFormat="1" applyFont="1" applyFill="1" applyBorder="1" applyAlignment="1">
      <alignment horizontal="center" vertical="center" wrapText="1"/>
    </xf>
    <xf numFmtId="4" fontId="11" fillId="14" borderId="7" xfId="0" applyNumberFormat="1" applyFont="1" applyFill="1" applyBorder="1" applyAlignment="1">
      <alignment horizontal="center" vertical="center" wrapText="1"/>
    </xf>
    <xf numFmtId="4" fontId="11" fillId="14" borderId="16" xfId="0" applyNumberFormat="1" applyFont="1" applyFill="1" applyBorder="1" applyAlignment="1">
      <alignment horizontal="center" vertical="center" wrapText="1"/>
    </xf>
    <xf numFmtId="4" fontId="11" fillId="14" borderId="31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4" fontId="11" fillId="14" borderId="17" xfId="0" applyNumberFormat="1" applyFont="1" applyFill="1" applyBorder="1" applyAlignment="1" applyProtection="1">
      <alignment horizontal="center" vertical="center" wrapText="1"/>
      <protection locked="0"/>
    </xf>
    <xf numFmtId="4" fontId="11" fillId="14" borderId="17" xfId="1483" applyNumberFormat="1" applyFont="1" applyFill="1" applyBorder="1" applyAlignment="1" applyProtection="1">
      <alignment horizontal="center" vertical="center" wrapText="1"/>
      <protection locked="0"/>
    </xf>
    <xf numFmtId="4" fontId="11" fillId="14" borderId="6" xfId="1483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157" applyFont="1" applyBorder="1" applyAlignment="1">
      <alignment horizontal="center" vertical="center" wrapText="1"/>
    </xf>
    <xf numFmtId="197" fontId="11" fillId="0" borderId="6" xfId="162" applyNumberFormat="1" applyFont="1" applyBorder="1" applyAlignment="1">
      <alignment horizontal="center" vertical="center" wrapText="1"/>
    </xf>
    <xf numFmtId="0" fontId="11" fillId="77" borderId="17" xfId="157" applyFont="1" applyFill="1" applyBorder="1"/>
    <xf numFmtId="0" fontId="11" fillId="14" borderId="6" xfId="157" applyFont="1" applyFill="1" applyBorder="1" applyAlignment="1">
      <alignment horizontal="left"/>
    </xf>
    <xf numFmtId="0" fontId="11" fillId="14" borderId="6" xfId="0" applyNumberFormat="1" applyFont="1" applyFill="1" applyBorder="1" applyAlignment="1">
      <alignment horizontal="left" vertical="center" wrapText="1"/>
    </xf>
    <xf numFmtId="0" fontId="11" fillId="14" borderId="6" xfId="157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/>
    </xf>
    <xf numFmtId="0" fontId="11" fillId="0" borderId="6" xfId="157" applyFont="1" applyBorder="1" applyAlignment="1">
      <alignment horizontal="left"/>
    </xf>
    <xf numFmtId="0" fontId="11" fillId="14" borderId="6" xfId="0" applyFont="1" applyFill="1" applyBorder="1" applyAlignment="1" applyProtection="1">
      <alignment horizontal="left" vertical="center" wrapText="1"/>
      <protection locked="0"/>
    </xf>
    <xf numFmtId="0" fontId="58" fillId="77" borderId="6" xfId="157" applyFont="1" applyFill="1" applyBorder="1" applyAlignment="1">
      <alignment horizontal="left"/>
    </xf>
    <xf numFmtId="14" fontId="11" fillId="14" borderId="6" xfId="0" applyNumberFormat="1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>
      <alignment horizontal="left" vertical="center" wrapText="1"/>
    </xf>
    <xf numFmtId="0" fontId="11" fillId="0" borderId="18" xfId="157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97" fontId="11" fillId="0" borderId="0" xfId="162" applyNumberFormat="1" applyFont="1" applyAlignment="1">
      <alignment horizontal="center" vertical="center"/>
    </xf>
    <xf numFmtId="0" fontId="11" fillId="77" borderId="6" xfId="157" applyFont="1" applyFill="1" applyBorder="1" applyAlignment="1">
      <alignment horizontal="center" vertical="center"/>
    </xf>
    <xf numFmtId="0" fontId="11" fillId="14" borderId="6" xfId="157" applyFont="1" applyFill="1" applyBorder="1" applyAlignment="1">
      <alignment horizontal="center" vertical="center"/>
    </xf>
    <xf numFmtId="0" fontId="11" fillId="0" borderId="6" xfId="157" applyFont="1" applyBorder="1" applyAlignment="1">
      <alignment horizontal="center" vertical="center"/>
    </xf>
    <xf numFmtId="4" fontId="11" fillId="14" borderId="6" xfId="0" applyNumberFormat="1" applyFont="1" applyFill="1" applyBorder="1" applyAlignment="1">
      <alignment horizontal="center" vertical="center"/>
    </xf>
    <xf numFmtId="0" fontId="11" fillId="0" borderId="6" xfId="157" applyFont="1" applyFill="1" applyBorder="1" applyAlignment="1">
      <alignment horizontal="center" vertical="center"/>
    </xf>
    <xf numFmtId="4" fontId="11" fillId="77" borderId="6" xfId="157" applyNumberFormat="1" applyFont="1" applyFill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6" xfId="157" applyNumberFormat="1" applyFont="1" applyBorder="1" applyAlignment="1">
      <alignment horizontal="center" vertical="center"/>
    </xf>
    <xf numFmtId="4" fontId="11" fillId="77" borderId="6" xfId="0" applyNumberFormat="1" applyFont="1" applyFill="1" applyBorder="1" applyAlignment="1">
      <alignment horizontal="center" vertical="center"/>
    </xf>
    <xf numFmtId="4" fontId="11" fillId="14" borderId="6" xfId="157" applyNumberFormat="1" applyFont="1" applyFill="1" applyBorder="1" applyAlignment="1">
      <alignment horizontal="center" vertical="center"/>
    </xf>
    <xf numFmtId="4" fontId="11" fillId="14" borderId="6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6" xfId="0" applyNumberFormat="1" applyFont="1" applyFill="1" applyBorder="1" applyAlignment="1">
      <alignment horizontal="center" vertical="center"/>
    </xf>
    <xf numFmtId="211" fontId="11" fillId="77" borderId="6" xfId="0" applyNumberFormat="1" applyFont="1" applyFill="1" applyBorder="1" applyAlignment="1">
      <alignment horizontal="center" vertical="center" wrapText="1"/>
    </xf>
    <xf numFmtId="211" fontId="58" fillId="14" borderId="6" xfId="0" applyNumberFormat="1" applyFont="1" applyFill="1" applyBorder="1" applyAlignment="1">
      <alignment horizontal="center" vertical="center" wrapText="1"/>
    </xf>
    <xf numFmtId="211" fontId="11" fillId="14" borderId="6" xfId="0" applyNumberFormat="1" applyFont="1" applyFill="1" applyBorder="1" applyAlignment="1">
      <alignment horizontal="center" vertical="center" wrapText="1"/>
    </xf>
    <xf numFmtId="211" fontId="11" fillId="0" borderId="6" xfId="0" applyNumberFormat="1" applyFont="1" applyBorder="1" applyAlignment="1">
      <alignment horizontal="center" vertical="center" wrapText="1"/>
    </xf>
    <xf numFmtId="211" fontId="11" fillId="77" borderId="6" xfId="162" applyNumberFormat="1" applyFont="1" applyFill="1" applyBorder="1" applyAlignment="1">
      <alignment horizontal="center" vertical="center"/>
    </xf>
    <xf numFmtId="211" fontId="11" fillId="77" borderId="6" xfId="162" applyNumberFormat="1" applyFont="1" applyFill="1" applyBorder="1" applyAlignment="1">
      <alignment horizontal="center" vertical="center" wrapText="1"/>
    </xf>
    <xf numFmtId="211" fontId="58" fillId="14" borderId="6" xfId="162" applyNumberFormat="1" applyFont="1" applyFill="1" applyBorder="1" applyAlignment="1">
      <alignment horizontal="center" vertical="center" wrapText="1"/>
    </xf>
    <xf numFmtId="211" fontId="11" fillId="14" borderId="6" xfId="162" applyNumberFormat="1" applyFont="1" applyFill="1" applyBorder="1" applyAlignment="1">
      <alignment horizontal="center" vertical="center" wrapText="1"/>
    </xf>
    <xf numFmtId="0" fontId="0" fillId="14" borderId="0" xfId="0" applyFont="1" applyFill="1" applyBorder="1" applyAlignment="1">
      <alignment horizontal="right"/>
    </xf>
    <xf numFmtId="211" fontId="11" fillId="14" borderId="6" xfId="162" applyNumberFormat="1" applyFont="1" applyFill="1" applyBorder="1" applyAlignment="1">
      <alignment horizontal="center" vertical="center"/>
    </xf>
    <xf numFmtId="4" fontId="58" fillId="14" borderId="6" xfId="0" applyNumberFormat="1" applyFont="1" applyFill="1" applyBorder="1" applyAlignment="1">
      <alignment horizontal="center" vertical="center"/>
    </xf>
    <xf numFmtId="0" fontId="11" fillId="77" borderId="6" xfId="1483" applyFont="1" applyFill="1" applyBorder="1" applyAlignment="1" applyProtection="1">
      <alignment horizontal="left" wrapText="1"/>
      <protection locked="0"/>
    </xf>
    <xf numFmtId="211" fontId="58" fillId="77" borderId="6" xfId="162" applyNumberFormat="1" applyFont="1" applyFill="1" applyBorder="1" applyAlignment="1">
      <alignment horizontal="center" vertical="center" wrapText="1"/>
    </xf>
    <xf numFmtId="211" fontId="58" fillId="14" borderId="6" xfId="162" applyNumberFormat="1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15" xfId="0" applyFont="1" applyBorder="1"/>
    <xf numFmtId="211" fontId="0" fillId="0" borderId="0" xfId="0" applyNumberFormat="1"/>
    <xf numFmtId="4" fontId="11" fillId="14" borderId="18" xfId="0" applyNumberFormat="1" applyFont="1" applyFill="1" applyBorder="1" applyAlignment="1">
      <alignment horizontal="center" vertical="center" wrapText="1"/>
    </xf>
    <xf numFmtId="211" fontId="11" fillId="14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14" borderId="6" xfId="0" applyFont="1" applyFill="1" applyBorder="1" applyAlignment="1">
      <alignment horizontal="left"/>
    </xf>
    <xf numFmtId="4" fontId="11" fillId="14" borderId="6" xfId="0" applyNumberFormat="1" applyFont="1" applyFill="1" applyBorder="1" applyAlignment="1">
      <alignment horizontal="center" vertical="center"/>
    </xf>
    <xf numFmtId="0" fontId="11" fillId="0" borderId="6" xfId="157" applyFont="1" applyBorder="1" applyAlignment="1">
      <alignment horizontal="center" vertical="center"/>
    </xf>
    <xf numFmtId="4" fontId="11" fillId="14" borderId="6" xfId="157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1" fillId="0" borderId="0" xfId="162" applyNumberFormat="1" applyFont="1" applyAlignment="1">
      <alignment horizontal="center" vertical="center"/>
    </xf>
    <xf numFmtId="4" fontId="11" fillId="0" borderId="6" xfId="157" applyNumberFormat="1" applyFont="1" applyBorder="1" applyAlignment="1">
      <alignment horizontal="center" vertical="center" wrapText="1"/>
    </xf>
    <xf numFmtId="4" fontId="11" fillId="0" borderId="6" xfId="162" applyNumberFormat="1" applyFont="1" applyBorder="1" applyAlignment="1">
      <alignment horizontal="center" vertical="center" wrapText="1"/>
    </xf>
    <xf numFmtId="0" fontId="51" fillId="77" borderId="6" xfId="157" applyFont="1" applyFill="1" applyBorder="1"/>
    <xf numFmtId="0" fontId="51" fillId="77" borderId="17" xfId="157" applyFont="1" applyFill="1" applyBorder="1"/>
    <xf numFmtId="0" fontId="51" fillId="77" borderId="6" xfId="157" applyFont="1" applyFill="1" applyBorder="1" applyAlignment="1">
      <alignment horizontal="center"/>
    </xf>
    <xf numFmtId="4" fontId="51" fillId="77" borderId="6" xfId="157" applyNumberFormat="1" applyFont="1" applyFill="1" applyBorder="1" applyAlignment="1">
      <alignment horizontal="center"/>
    </xf>
    <xf numFmtId="0" fontId="11" fillId="77" borderId="17" xfId="157" applyFont="1" applyFill="1" applyBorder="1" applyAlignment="1">
      <alignment horizontal="left" wrapText="1"/>
    </xf>
    <xf numFmtId="0" fontId="11" fillId="77" borderId="6" xfId="157" applyFont="1" applyFill="1" applyBorder="1" applyAlignment="1">
      <alignment horizontal="center"/>
    </xf>
    <xf numFmtId="4" fontId="11" fillId="77" borderId="6" xfId="157" applyNumberFormat="1" applyFont="1" applyFill="1" applyBorder="1" applyAlignment="1">
      <alignment horizontal="center"/>
    </xf>
    <xf numFmtId="4" fontId="11" fillId="77" borderId="17" xfId="157" applyNumberFormat="1" applyFont="1" applyFill="1" applyBorder="1" applyAlignment="1">
      <alignment horizontal="center"/>
    </xf>
    <xf numFmtId="0" fontId="58" fillId="14" borderId="6" xfId="0" applyNumberFormat="1" applyFont="1" applyFill="1" applyBorder="1" applyAlignment="1">
      <alignment horizontal="center" wrapText="1"/>
    </xf>
    <xf numFmtId="0" fontId="58" fillId="14" borderId="6" xfId="0" applyNumberFormat="1" applyFont="1" applyFill="1" applyBorder="1" applyAlignment="1">
      <alignment horizontal="left" vertical="center" wrapText="1"/>
    </xf>
    <xf numFmtId="0" fontId="11" fillId="14" borderId="6" xfId="157" applyFont="1" applyFill="1" applyBorder="1" applyAlignment="1">
      <alignment horizontal="center"/>
    </xf>
    <xf numFmtId="4" fontId="11" fillId="14" borderId="17" xfId="0" applyNumberFormat="1" applyFont="1" applyFill="1" applyBorder="1" applyAlignment="1">
      <alignment horizontal="center" vertical="center"/>
    </xf>
    <xf numFmtId="4" fontId="11" fillId="14" borderId="6" xfId="0" applyNumberFormat="1" applyFont="1" applyFill="1" applyBorder="1" applyAlignment="1">
      <alignment horizontal="center"/>
    </xf>
    <xf numFmtId="4" fontId="11" fillId="14" borderId="16" xfId="0" applyNumberFormat="1" applyFont="1" applyFill="1" applyBorder="1" applyAlignment="1">
      <alignment horizontal="center" vertical="center"/>
    </xf>
    <xf numFmtId="4" fontId="11" fillId="14" borderId="12" xfId="0" applyNumberFormat="1" applyFont="1" applyFill="1" applyBorder="1" applyAlignment="1">
      <alignment horizontal="center" vertical="center" wrapText="1"/>
    </xf>
    <xf numFmtId="0" fontId="11" fillId="0" borderId="6" xfId="157" applyFont="1" applyBorder="1" applyAlignment="1">
      <alignment horizontal="center"/>
    </xf>
    <xf numFmtId="4" fontId="58" fillId="77" borderId="17" xfId="157" applyNumberFormat="1" applyFont="1" applyFill="1" applyBorder="1" applyAlignment="1">
      <alignment horizontal="center" wrapText="1"/>
    </xf>
    <xf numFmtId="0" fontId="11" fillId="14" borderId="6" xfId="0" applyNumberFormat="1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center" vertical="center"/>
    </xf>
    <xf numFmtId="4" fontId="11" fillId="77" borderId="6" xfId="0" applyNumberFormat="1" applyFont="1" applyFill="1" applyBorder="1" applyAlignment="1">
      <alignment horizontal="center"/>
    </xf>
    <xf numFmtId="4" fontId="11" fillId="77" borderId="17" xfId="0" applyNumberFormat="1" applyFont="1" applyFill="1" applyBorder="1" applyAlignment="1">
      <alignment horizontal="center" vertical="center" wrapText="1"/>
    </xf>
    <xf numFmtId="0" fontId="51" fillId="77" borderId="6" xfId="157" applyFont="1" applyFill="1" applyBorder="1" applyAlignment="1">
      <alignment horizontal="left"/>
    </xf>
    <xf numFmtId="0" fontId="51" fillId="77" borderId="17" xfId="157" applyFont="1" applyFill="1" applyBorder="1" applyAlignment="1">
      <alignment horizontal="left"/>
    </xf>
    <xf numFmtId="4" fontId="51" fillId="77" borderId="17" xfId="157" applyNumberFormat="1" applyFont="1" applyFill="1" applyBorder="1" applyAlignment="1">
      <alignment horizontal="center"/>
    </xf>
    <xf numFmtId="0" fontId="111" fillId="77" borderId="6" xfId="157" applyFont="1" applyFill="1" applyBorder="1" applyAlignment="1">
      <alignment horizontal="left"/>
    </xf>
    <xf numFmtId="0" fontId="58" fillId="77" borderId="6" xfId="0" applyNumberFormat="1" applyFont="1" applyFill="1" applyBorder="1" applyAlignment="1">
      <alignment horizontal="center" wrapText="1"/>
    </xf>
    <xf numFmtId="4" fontId="58" fillId="77" borderId="6" xfId="0" applyNumberFormat="1" applyFont="1" applyFill="1" applyBorder="1" applyAlignment="1">
      <alignment horizontal="center" vertical="center" wrapText="1"/>
    </xf>
    <xf numFmtId="4" fontId="11" fillId="77" borderId="17" xfId="0" applyNumberFormat="1" applyFont="1" applyFill="1" applyBorder="1" applyAlignment="1">
      <alignment horizontal="center" vertical="center"/>
    </xf>
    <xf numFmtId="0" fontId="11" fillId="14" borderId="18" xfId="157" applyFont="1" applyFill="1" applyBorder="1" applyAlignment="1">
      <alignment horizontal="center"/>
    </xf>
    <xf numFmtId="0" fontId="11" fillId="0" borderId="18" xfId="157" applyFont="1" applyBorder="1" applyAlignment="1">
      <alignment horizontal="center"/>
    </xf>
    <xf numFmtId="0" fontId="51" fillId="77" borderId="17" xfId="157" applyNumberFormat="1" applyFont="1" applyFill="1" applyBorder="1" applyAlignment="1">
      <alignment horizontal="left" wrapText="1"/>
    </xf>
    <xf numFmtId="0" fontId="51" fillId="77" borderId="6" xfId="157" applyNumberFormat="1" applyFont="1" applyFill="1" applyBorder="1" applyAlignment="1">
      <alignment horizontal="center" wrapText="1"/>
    </xf>
    <xf numFmtId="4" fontId="51" fillId="77" borderId="6" xfId="157" applyNumberFormat="1" applyFont="1" applyFill="1" applyBorder="1" applyAlignment="1">
      <alignment horizontal="center" wrapText="1"/>
    </xf>
    <xf numFmtId="4" fontId="51" fillId="77" borderId="17" xfId="157" applyNumberFormat="1" applyFont="1" applyFill="1" applyBorder="1" applyAlignment="1">
      <alignment horizontal="center" wrapText="1"/>
    </xf>
    <xf numFmtId="4" fontId="11" fillId="14" borderId="31" xfId="0" applyNumberFormat="1" applyFont="1" applyFill="1" applyBorder="1" applyAlignment="1">
      <alignment horizontal="center" vertical="center"/>
    </xf>
    <xf numFmtId="0" fontId="11" fillId="14" borderId="17" xfId="0" applyNumberFormat="1" applyFont="1" applyFill="1" applyBorder="1" applyAlignment="1">
      <alignment horizontal="left" vertical="center" wrapText="1"/>
    </xf>
    <xf numFmtId="211" fontId="11" fillId="77" borderId="6" xfId="157" applyNumberFormat="1" applyFont="1" applyFill="1" applyBorder="1" applyAlignment="1">
      <alignment horizontal="center"/>
    </xf>
    <xf numFmtId="2" fontId="11" fillId="14" borderId="6" xfId="0" applyNumberFormat="1" applyFont="1" applyFill="1" applyBorder="1" applyAlignment="1">
      <alignment horizontal="center" vertical="center"/>
    </xf>
    <xf numFmtId="0" fontId="11" fillId="14" borderId="6" xfId="0" applyFont="1" applyFill="1" applyBorder="1" applyAlignment="1">
      <alignment horizontal="center"/>
    </xf>
    <xf numFmtId="211" fontId="58" fillId="14" borderId="6" xfId="2542" applyNumberFormat="1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center" wrapText="1"/>
    </xf>
    <xf numFmtId="0" fontId="11" fillId="14" borderId="6" xfId="0" applyFont="1" applyFill="1" applyBorder="1"/>
    <xf numFmtId="2" fontId="11" fillId="14" borderId="6" xfId="0" applyNumberFormat="1" applyFont="1" applyFill="1" applyBorder="1" applyAlignment="1">
      <alignment horizontal="center" wrapText="1"/>
    </xf>
    <xf numFmtId="0" fontId="11" fillId="14" borderId="6" xfId="0" applyFont="1" applyFill="1" applyBorder="1" applyAlignment="1" applyProtection="1">
      <alignment horizontal="center" vertical="center" wrapText="1"/>
      <protection locked="0"/>
    </xf>
    <xf numFmtId="211" fontId="11" fillId="14" borderId="6" xfId="2542" applyNumberFormat="1" applyFont="1" applyFill="1" applyBorder="1" applyAlignment="1">
      <alignment horizontal="center" vertical="center" wrapText="1"/>
    </xf>
    <xf numFmtId="0" fontId="58" fillId="14" borderId="6" xfId="0" applyFont="1" applyFill="1" applyBorder="1" applyAlignment="1">
      <alignment horizontal="center" wrapText="1"/>
    </xf>
    <xf numFmtId="166" fontId="58" fillId="14" borderId="6" xfId="0" applyNumberFormat="1" applyFont="1" applyFill="1" applyBorder="1" applyAlignment="1">
      <alignment horizontal="center" wrapText="1"/>
    </xf>
    <xf numFmtId="0" fontId="11" fillId="14" borderId="6" xfId="0" applyFont="1" applyFill="1" applyBorder="1" applyAlignment="1">
      <alignment horizontal="center" vertical="center" wrapText="1"/>
    </xf>
    <xf numFmtId="14" fontId="58" fillId="14" borderId="6" xfId="0" applyNumberFormat="1" applyFont="1" applyFill="1" applyBorder="1" applyAlignment="1">
      <alignment horizontal="center" wrapText="1"/>
    </xf>
    <xf numFmtId="0" fontId="11" fillId="14" borderId="6" xfId="0" applyNumberFormat="1" applyFont="1" applyFill="1" applyBorder="1" applyAlignment="1">
      <alignment horizontal="center" wrapText="1"/>
    </xf>
    <xf numFmtId="211" fontId="58" fillId="14" borderId="6" xfId="0" applyNumberFormat="1" applyFont="1" applyFill="1" applyBorder="1" applyAlignment="1">
      <alignment horizontal="center" vertical="center"/>
    </xf>
    <xf numFmtId="0" fontId="11" fillId="77" borderId="6" xfId="0" applyFont="1" applyFill="1" applyBorder="1"/>
    <xf numFmtId="0" fontId="11" fillId="77" borderId="6" xfId="0" applyFont="1" applyFill="1" applyBorder="1" applyAlignment="1">
      <alignment horizontal="center" vertical="center"/>
    </xf>
    <xf numFmtId="0" fontId="11" fillId="0" borderId="6" xfId="0" applyFont="1" applyBorder="1"/>
    <xf numFmtId="0" fontId="11" fillId="77" borderId="0" xfId="0" applyFont="1" applyFill="1"/>
    <xf numFmtId="0" fontId="11" fillId="77" borderId="18" xfId="157" applyFont="1" applyFill="1" applyBorder="1" applyAlignment="1">
      <alignment horizontal="left" wrapText="1"/>
    </xf>
    <xf numFmtId="0" fontId="119" fillId="14" borderId="6" xfId="0" applyNumberFormat="1" applyFont="1" applyFill="1" applyBorder="1" applyAlignment="1">
      <alignment horizontal="center" wrapText="1"/>
    </xf>
    <xf numFmtId="0" fontId="119" fillId="14" borderId="6" xfId="0" applyFont="1" applyFill="1" applyBorder="1" applyAlignment="1">
      <alignment wrapText="1"/>
    </xf>
    <xf numFmtId="4" fontId="11" fillId="0" borderId="6" xfId="162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2" fontId="120" fillId="14" borderId="6" xfId="0" applyNumberFormat="1" applyFont="1" applyFill="1" applyBorder="1" applyAlignment="1">
      <alignment horizontal="center" vertical="center"/>
    </xf>
    <xf numFmtId="211" fontId="119" fillId="14" borderId="6" xfId="2542" applyNumberFormat="1" applyFont="1" applyFill="1" applyBorder="1" applyAlignment="1">
      <alignment horizontal="center" vertical="center" wrapText="1"/>
    </xf>
    <xf numFmtId="0" fontId="121" fillId="14" borderId="6" xfId="0" applyFont="1" applyFill="1" applyBorder="1" applyAlignment="1"/>
    <xf numFmtId="211" fontId="119" fillId="14" borderId="0" xfId="0" applyNumberFormat="1" applyFont="1" applyFill="1" applyAlignment="1">
      <alignment horizontal="center" vertical="center"/>
    </xf>
    <xf numFmtId="211" fontId="119" fillId="14" borderId="6" xfId="0" applyNumberFormat="1" applyFont="1" applyFill="1" applyBorder="1" applyAlignment="1">
      <alignment horizontal="center" vertical="center"/>
    </xf>
    <xf numFmtId="2" fontId="120" fillId="14" borderId="16" xfId="0" applyNumberFormat="1" applyFont="1" applyFill="1" applyBorder="1" applyAlignment="1">
      <alignment horizontal="center" vertical="center"/>
    </xf>
    <xf numFmtId="2" fontId="120" fillId="14" borderId="18" xfId="0" applyNumberFormat="1" applyFont="1" applyFill="1" applyBorder="1" applyAlignment="1">
      <alignment horizontal="center" vertical="center"/>
    </xf>
    <xf numFmtId="211" fontId="119" fillId="14" borderId="18" xfId="2542" applyNumberFormat="1" applyFont="1" applyFill="1" applyBorder="1" applyAlignment="1">
      <alignment horizontal="center" vertical="center" wrapText="1"/>
    </xf>
    <xf numFmtId="0" fontId="121" fillId="14" borderId="6" xfId="0" applyFont="1" applyFill="1" applyBorder="1"/>
    <xf numFmtId="211" fontId="119" fillId="14" borderId="16" xfId="0" applyNumberFormat="1" applyFont="1" applyFill="1" applyBorder="1" applyAlignment="1">
      <alignment horizontal="center" vertical="center"/>
    </xf>
    <xf numFmtId="0" fontId="58" fillId="14" borderId="6" xfId="0" applyNumberFormat="1" applyFont="1" applyFill="1" applyBorder="1" applyAlignment="1">
      <alignment horizontal="center" vertical="center" wrapText="1"/>
    </xf>
    <xf numFmtId="0" fontId="58" fillId="1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left"/>
    </xf>
    <xf numFmtId="0" fontId="117" fillId="0" borderId="0" xfId="0" applyNumberFormat="1" applyFont="1" applyBorder="1" applyAlignment="1">
      <alignment horizontal="center"/>
    </xf>
    <xf numFmtId="0" fontId="53" fillId="0" borderId="0" xfId="0" applyNumberFormat="1" applyFont="1" applyBorder="1" applyAlignment="1">
      <alignment horizontal="left"/>
    </xf>
    <xf numFmtId="0" fontId="55" fillId="0" borderId="0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right"/>
    </xf>
    <xf numFmtId="0" fontId="117" fillId="0" borderId="0" xfId="0" applyNumberFormat="1" applyFont="1" applyBorder="1" applyAlignment="1">
      <alignment horizontal="left"/>
    </xf>
    <xf numFmtId="0" fontId="123" fillId="0" borderId="0" xfId="0" applyNumberFormat="1" applyFont="1" applyBorder="1" applyAlignment="1">
      <alignment horizontal="left"/>
    </xf>
    <xf numFmtId="0" fontId="123" fillId="0" borderId="0" xfId="0" applyNumberFormat="1" applyFont="1" applyBorder="1" applyAlignment="1">
      <alignment horizontal="left" vertical="top"/>
    </xf>
    <xf numFmtId="0" fontId="11" fillId="0" borderId="32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58" fillId="0" borderId="0" xfId="2536" applyFont="1" applyAlignment="1">
      <alignment horizontal="left" wrapText="1"/>
    </xf>
    <xf numFmtId="0" fontId="58" fillId="0" borderId="0" xfId="2536" applyFont="1" applyAlignment="1">
      <alignment horizontal="left" vertical="top" wrapText="1"/>
    </xf>
    <xf numFmtId="0" fontId="111" fillId="0" borderId="30" xfId="2536" applyFont="1" applyBorder="1" applyAlignment="1">
      <alignment horizontal="center" wrapText="1"/>
    </xf>
    <xf numFmtId="0" fontId="11" fillId="14" borderId="18" xfId="0" applyFont="1" applyFill="1" applyBorder="1" applyAlignment="1">
      <alignment horizontal="center" wrapText="1"/>
    </xf>
    <xf numFmtId="0" fontId="11" fillId="14" borderId="16" xfId="0" applyFont="1" applyFill="1" applyBorder="1" applyAlignment="1">
      <alignment horizontal="center" wrapText="1"/>
    </xf>
    <xf numFmtId="4" fontId="11" fillId="14" borderId="18" xfId="0" applyNumberFormat="1" applyFont="1" applyFill="1" applyBorder="1" applyAlignment="1">
      <alignment horizontal="center" vertical="center" wrapText="1"/>
    </xf>
    <xf numFmtId="4" fontId="11" fillId="14" borderId="16" xfId="0" applyNumberFormat="1" applyFont="1" applyFill="1" applyBorder="1" applyAlignment="1">
      <alignment horizontal="center" vertical="center" wrapText="1"/>
    </xf>
    <xf numFmtId="211" fontId="11" fillId="14" borderId="6" xfId="0" applyNumberFormat="1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8" fillId="0" borderId="0" xfId="2541" applyFont="1" applyAlignment="1">
      <alignment horizontal="left" vertical="center" wrapText="1"/>
    </xf>
    <xf numFmtId="0" fontId="11" fillId="14" borderId="6" xfId="0" applyFont="1" applyFill="1" applyBorder="1" applyAlignment="1">
      <alignment horizontal="left"/>
    </xf>
    <xf numFmtId="0" fontId="11" fillId="14" borderId="6" xfId="157" applyFont="1" applyFill="1" applyBorder="1" applyAlignment="1">
      <alignment horizontal="center" vertical="center"/>
    </xf>
    <xf numFmtId="4" fontId="11" fillId="14" borderId="6" xfId="0" applyNumberFormat="1" applyFont="1" applyFill="1" applyBorder="1" applyAlignment="1">
      <alignment horizontal="center" vertical="center"/>
    </xf>
    <xf numFmtId="0" fontId="11" fillId="14" borderId="6" xfId="157" applyFont="1" applyFill="1" applyBorder="1" applyAlignment="1">
      <alignment horizontal="left"/>
    </xf>
    <xf numFmtId="0" fontId="11" fillId="0" borderId="6" xfId="157" applyFont="1" applyBorder="1" applyAlignment="1">
      <alignment horizontal="center" vertical="center"/>
    </xf>
    <xf numFmtId="4" fontId="11" fillId="14" borderId="6" xfId="157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 wrapText="1"/>
    </xf>
    <xf numFmtId="4" fontId="58" fillId="0" borderId="0" xfId="2541" applyNumberFormat="1" applyFont="1" applyAlignment="1">
      <alignment horizontal="left" vertical="center" wrapText="1"/>
    </xf>
    <xf numFmtId="0" fontId="122" fillId="0" borderId="0" xfId="0" applyNumberFormat="1" applyFont="1" applyBorder="1" applyAlignment="1">
      <alignment horizontal="left"/>
    </xf>
    <xf numFmtId="0" fontId="122" fillId="0" borderId="0" xfId="0" applyNumberFormat="1" applyFont="1" applyBorder="1" applyAlignment="1">
      <alignment horizontal="justify" vertical="top" wrapText="1"/>
    </xf>
    <xf numFmtId="0" fontId="123" fillId="0" borderId="0" xfId="0" applyNumberFormat="1" applyFont="1" applyBorder="1" applyAlignment="1">
      <alignment horizontal="justify" vertical="top" wrapText="1"/>
    </xf>
    <xf numFmtId="0" fontId="53" fillId="0" borderId="6" xfId="0" applyNumberFormat="1" applyFont="1" applyBorder="1" applyAlignment="1">
      <alignment horizontal="center" vertical="center" wrapText="1"/>
    </xf>
    <xf numFmtId="0" fontId="53" fillId="0" borderId="17" xfId="0" applyNumberFormat="1" applyFont="1" applyBorder="1" applyAlignment="1">
      <alignment horizontal="center" vertical="center" wrapText="1"/>
    </xf>
    <xf numFmtId="0" fontId="53" fillId="0" borderId="4" xfId="0" applyNumberFormat="1" applyFont="1" applyBorder="1" applyAlignment="1">
      <alignment horizontal="center" vertical="center" wrapText="1"/>
    </xf>
    <xf numFmtId="0" fontId="53" fillId="0" borderId="15" xfId="0" applyNumberFormat="1" applyFont="1" applyBorder="1" applyAlignment="1">
      <alignment horizontal="center" vertical="center" wrapText="1"/>
    </xf>
    <xf numFmtId="4" fontId="53" fillId="0" borderId="6" xfId="0" applyNumberFormat="1" applyFont="1" applyBorder="1" applyAlignment="1">
      <alignment horizontal="center" vertical="center" wrapText="1"/>
    </xf>
    <xf numFmtId="49" fontId="53" fillId="0" borderId="6" xfId="0" applyNumberFormat="1" applyFont="1" applyBorder="1" applyAlignment="1">
      <alignment horizontal="center" vertical="top"/>
    </xf>
    <xf numFmtId="0" fontId="53" fillId="0" borderId="6" xfId="0" applyNumberFormat="1" applyFont="1" applyBorder="1" applyAlignment="1">
      <alignment horizontal="left" vertical="top" wrapText="1" indent="1"/>
    </xf>
    <xf numFmtId="1" fontId="53" fillId="0" borderId="6" xfId="0" applyNumberFormat="1" applyFont="1" applyBorder="1" applyAlignment="1">
      <alignment horizontal="center" vertical="center" wrapText="1"/>
    </xf>
    <xf numFmtId="0" fontId="53" fillId="0" borderId="6" xfId="0" applyNumberFormat="1" applyFont="1" applyBorder="1" applyAlignment="1">
      <alignment horizontal="left" vertical="top" wrapText="1"/>
    </xf>
    <xf numFmtId="4" fontId="53" fillId="0" borderId="17" xfId="0" applyNumberFormat="1" applyFont="1" applyBorder="1" applyAlignment="1">
      <alignment horizontal="center" vertical="center" wrapText="1"/>
    </xf>
    <xf numFmtId="4" fontId="53" fillId="0" borderId="4" xfId="0" applyNumberFormat="1" applyFont="1" applyBorder="1" applyAlignment="1">
      <alignment horizontal="center" vertical="center" wrapText="1"/>
    </xf>
    <xf numFmtId="4" fontId="53" fillId="0" borderId="15" xfId="0" applyNumberFormat="1" applyFont="1" applyBorder="1" applyAlignment="1">
      <alignment horizontal="center" vertical="center" wrapText="1"/>
    </xf>
    <xf numFmtId="2" fontId="53" fillId="0" borderId="17" xfId="0" applyNumberFormat="1" applyFont="1" applyBorder="1" applyAlignment="1">
      <alignment horizontal="center" vertical="center" wrapText="1"/>
    </xf>
    <xf numFmtId="2" fontId="53" fillId="0" borderId="4" xfId="0" applyNumberFormat="1" applyFont="1" applyBorder="1" applyAlignment="1">
      <alignment horizontal="center" vertical="center" wrapText="1"/>
    </xf>
    <xf numFmtId="2" fontId="53" fillId="0" borderId="15" xfId="0" applyNumberFormat="1" applyFont="1" applyBorder="1" applyAlignment="1">
      <alignment horizontal="center" vertical="center" wrapText="1"/>
    </xf>
    <xf numFmtId="0" fontId="53" fillId="0" borderId="0" xfId="0" applyNumberFormat="1" applyFont="1" applyBorder="1" applyAlignment="1">
      <alignment horizontal="left" vertical="top" wrapText="1"/>
    </xf>
    <xf numFmtId="0" fontId="55" fillId="0" borderId="0" xfId="0" applyNumberFormat="1" applyFont="1" applyBorder="1" applyAlignment="1">
      <alignment horizontal="left" wrapText="1"/>
    </xf>
    <xf numFmtId="0" fontId="117" fillId="0" borderId="0" xfId="0" applyNumberFormat="1" applyFont="1" applyBorder="1" applyAlignment="1">
      <alignment horizontal="center"/>
    </xf>
    <xf numFmtId="0" fontId="117" fillId="0" borderId="0" xfId="0" applyNumberFormat="1" applyFont="1" applyBorder="1" applyAlignment="1">
      <alignment horizontal="center" wrapText="1"/>
    </xf>
  </cellXfs>
  <cellStyles count="2543">
    <cellStyle name=" 1" xfId="180"/>
    <cellStyle name="%" xfId="181"/>
    <cellStyle name="%_Inputs" xfId="182"/>
    <cellStyle name="%_Inputs (const)" xfId="183"/>
    <cellStyle name="%_Inputs Co" xfId="184"/>
    <cellStyle name="_~6099726" xfId="1"/>
    <cellStyle name="_EKSPERT" xfId="185"/>
    <cellStyle name="_FFF" xfId="2"/>
    <cellStyle name="_FFF_New Form10_2" xfId="3"/>
    <cellStyle name="_FFF_Nsi" xfId="4"/>
    <cellStyle name="_FFF_Nsi_1" xfId="5"/>
    <cellStyle name="_FFF_Nsi_139" xfId="6"/>
    <cellStyle name="_FFF_Nsi_140" xfId="7"/>
    <cellStyle name="_FFF_Nsi_140(Зах)" xfId="8"/>
    <cellStyle name="_FFF_Nsi_140_mod" xfId="9"/>
    <cellStyle name="_FFF_Summary" xfId="10"/>
    <cellStyle name="_FFF_Tax_form_1кв_3" xfId="11"/>
    <cellStyle name="_FFF_БКЭ" xfId="12"/>
    <cellStyle name="_Final_Book_010301" xfId="13"/>
    <cellStyle name="_Final_Book_010301_New Form10_2" xfId="14"/>
    <cellStyle name="_Final_Book_010301_Nsi" xfId="15"/>
    <cellStyle name="_Final_Book_010301_Nsi_1" xfId="16"/>
    <cellStyle name="_Final_Book_010301_Nsi_139" xfId="17"/>
    <cellStyle name="_Final_Book_010301_Nsi_140" xfId="18"/>
    <cellStyle name="_Final_Book_010301_Nsi_140(Зах)" xfId="19"/>
    <cellStyle name="_Final_Book_010301_Nsi_140_mod" xfId="20"/>
    <cellStyle name="_Final_Book_010301_Summary" xfId="21"/>
    <cellStyle name="_Final_Book_010301_Tax_form_1кв_3" xfId="22"/>
    <cellStyle name="_Final_Book_010301_БКЭ" xfId="23"/>
    <cellStyle name="_model" xfId="24"/>
    <cellStyle name="_Model_RAB Мой" xfId="186"/>
    <cellStyle name="_Model_RAB Мой_46EE.2011(v1.0)" xfId="187"/>
    <cellStyle name="_Model_RAB Мой_ARMRAZR" xfId="188"/>
    <cellStyle name="_Model_RAB Мой_BALANCE.WARM.2011YEAR.NEW.UPDATE.SCHEME" xfId="189"/>
    <cellStyle name="_Model_RAB Мой_NADB.JNVLS.APTEKA.2011(v1.3.3)" xfId="190"/>
    <cellStyle name="_Model_RAB Мой_NADB.JNVLS.APTEKA.2011(v1.3.4)" xfId="191"/>
    <cellStyle name="_Model_RAB Мой_PREDEL.JKH.UTV.2011(v1.0.1)" xfId="192"/>
    <cellStyle name="_Model_RAB Мой_UPDATE.46EE.2011.TO.1.1" xfId="193"/>
    <cellStyle name="_Model_RAB Мой_UPDATE.BALANCE.WARM.2011YEAR.TO.1.1" xfId="194"/>
    <cellStyle name="_Model_RAB_MRSK_svod" xfId="195"/>
    <cellStyle name="_Model_RAB_MRSK_svod_46EE.2011(v1.0)" xfId="196"/>
    <cellStyle name="_Model_RAB_MRSK_svod_ARMRAZR" xfId="197"/>
    <cellStyle name="_Model_RAB_MRSK_svod_BALANCE.WARM.2011YEAR.NEW.UPDATE.SCHEME" xfId="198"/>
    <cellStyle name="_Model_RAB_MRSK_svod_NADB.JNVLS.APTEKA.2011(v1.3.3)" xfId="199"/>
    <cellStyle name="_Model_RAB_MRSK_svod_NADB.JNVLS.APTEKA.2011(v1.3.4)" xfId="200"/>
    <cellStyle name="_Model_RAB_MRSK_svod_PREDEL.JKH.UTV.2011(v1.0.1)" xfId="201"/>
    <cellStyle name="_Model_RAB_MRSK_svod_UPDATE.46EE.2011.TO.1.1" xfId="202"/>
    <cellStyle name="_Model_RAB_MRSK_svod_UPDATE.BALANCE.WARM.2011YEAR.TO.1.1" xfId="203"/>
    <cellStyle name="_New_Sofi" xfId="25"/>
    <cellStyle name="_New_Sofi_FFF" xfId="26"/>
    <cellStyle name="_New_Sofi_New Form10_2" xfId="27"/>
    <cellStyle name="_New_Sofi_Nsi" xfId="28"/>
    <cellStyle name="_New_Sofi_Nsi_1" xfId="29"/>
    <cellStyle name="_New_Sofi_Nsi_139" xfId="30"/>
    <cellStyle name="_New_Sofi_Nsi_140" xfId="31"/>
    <cellStyle name="_New_Sofi_Nsi_140(Зах)" xfId="32"/>
    <cellStyle name="_New_Sofi_Nsi_140_mod" xfId="33"/>
    <cellStyle name="_New_Sofi_Summary" xfId="34"/>
    <cellStyle name="_New_Sofi_Tax_form_1кв_3" xfId="35"/>
    <cellStyle name="_New_Sofi_БКЭ" xfId="36"/>
    <cellStyle name="_Nsi" xfId="37"/>
    <cellStyle name="_АГ" xfId="38"/>
    <cellStyle name="_амортизация 2007-2008" xfId="204"/>
    <cellStyle name="_БДР04м05" xfId="39"/>
    <cellStyle name="_ВО ОП ТЭС-ОТ- 2007" xfId="205"/>
    <cellStyle name="_ВФ ОАО ТЭС-ОТ- 2009" xfId="206"/>
    <cellStyle name="_выручка по присоединениям2" xfId="207"/>
    <cellStyle name="_График реализации проектовa_3" xfId="40"/>
    <cellStyle name="_Договор аренды ЯЭ с разбивкой" xfId="208"/>
    <cellStyle name="_Дозакл 5 мес.2000" xfId="41"/>
    <cellStyle name="_Ежедекадная справка о векселях в обращении" xfId="42"/>
    <cellStyle name="_Ежедекадная справка о движении заемных средств" xfId="43"/>
    <cellStyle name="_Ежедекадная справка о движении заемных средств (2)" xfId="44"/>
    <cellStyle name="_Исходные данные для модели" xfId="209"/>
    <cellStyle name="_Книга1" xfId="210"/>
    <cellStyle name="_Книга1_Копия АРМ_БП_РСК_V10 0_20100213" xfId="211"/>
    <cellStyle name="_Книга3" xfId="45"/>
    <cellStyle name="_Книга3_New Form10_2" xfId="46"/>
    <cellStyle name="_Книга3_Nsi" xfId="47"/>
    <cellStyle name="_Книга3_Nsi_1" xfId="48"/>
    <cellStyle name="_Книга3_Nsi_139" xfId="49"/>
    <cellStyle name="_Книга3_Nsi_140" xfId="50"/>
    <cellStyle name="_Книга3_Nsi_140(Зах)" xfId="51"/>
    <cellStyle name="_Книга3_Nsi_140_mod" xfId="52"/>
    <cellStyle name="_Книга3_Summary" xfId="53"/>
    <cellStyle name="_Книга3_Tax_form_1кв_3" xfId="54"/>
    <cellStyle name="_Книга3_БКЭ" xfId="55"/>
    <cellStyle name="_Книга7" xfId="56"/>
    <cellStyle name="_Книга7_New Form10_2" xfId="57"/>
    <cellStyle name="_Книга7_Nsi" xfId="58"/>
    <cellStyle name="_Книга7_Nsi_1" xfId="59"/>
    <cellStyle name="_Книга7_Nsi_139" xfId="60"/>
    <cellStyle name="_Книга7_Nsi_140" xfId="61"/>
    <cellStyle name="_Книга7_Nsi_140(Зах)" xfId="62"/>
    <cellStyle name="_Книга7_Nsi_140_mod" xfId="63"/>
    <cellStyle name="_Книга7_Summary" xfId="64"/>
    <cellStyle name="_Книга7_Tax_form_1кв_3" xfId="65"/>
    <cellStyle name="_Книга7_БКЭ" xfId="66"/>
    <cellStyle name="_Куликова ОПП" xfId="67"/>
    <cellStyle name="_МОДЕЛЬ_1 (2)" xfId="212"/>
    <cellStyle name="_МОДЕЛЬ_1 (2)_46EE.2011(v1.0)" xfId="213"/>
    <cellStyle name="_МОДЕЛЬ_1 (2)_ARMRAZR" xfId="214"/>
    <cellStyle name="_МОДЕЛЬ_1 (2)_BALANCE.WARM.2011YEAR.NEW.UPDATE.SCHEME" xfId="215"/>
    <cellStyle name="_МОДЕЛЬ_1 (2)_NADB.JNVLS.APTEKA.2011(v1.3.3)" xfId="216"/>
    <cellStyle name="_МОДЕЛЬ_1 (2)_NADB.JNVLS.APTEKA.2011(v1.3.4)" xfId="217"/>
    <cellStyle name="_МОДЕЛЬ_1 (2)_PREDEL.JKH.UTV.2011(v1.0.1)" xfId="218"/>
    <cellStyle name="_МОДЕЛЬ_1 (2)_UPDATE.46EE.2011.TO.1.1" xfId="219"/>
    <cellStyle name="_МОДЕЛЬ_1 (2)_UPDATE.BALANCE.WARM.2011YEAR.TO.1.1" xfId="220"/>
    <cellStyle name="_НВВ 2009 постатейно свод по филиалам_09_02_09" xfId="221"/>
    <cellStyle name="_НВВ 2009 постатейно свод по филиалам_для Валентина" xfId="222"/>
    <cellStyle name="_Омск" xfId="223"/>
    <cellStyle name="_ОТ ИД 2009" xfId="224"/>
    <cellStyle name="_план ПП" xfId="68"/>
    <cellStyle name="_ПП план-факт" xfId="69"/>
    <cellStyle name="_пр 5 тариф RAB" xfId="225"/>
    <cellStyle name="_пр 5 тариф RAB_46EE.2011(v1.0)" xfId="226"/>
    <cellStyle name="_пр 5 тариф RAB_ARMRAZR" xfId="227"/>
    <cellStyle name="_пр 5 тариф RAB_BALANCE.WARM.2011YEAR.NEW.UPDATE.SCHEME" xfId="228"/>
    <cellStyle name="_пр 5 тариф RAB_NADB.JNVLS.APTEKA.2011(v1.3.3)" xfId="229"/>
    <cellStyle name="_пр 5 тариф RAB_NADB.JNVLS.APTEKA.2011(v1.3.4)" xfId="230"/>
    <cellStyle name="_пр 5 тариф RAB_PREDEL.JKH.UTV.2011(v1.0.1)" xfId="231"/>
    <cellStyle name="_пр 5 тариф RAB_UPDATE.46EE.2011.TO.1.1" xfId="232"/>
    <cellStyle name="_пр 5 тариф RAB_UPDATE.BALANCE.WARM.2011YEAR.TO.1.1" xfId="233"/>
    <cellStyle name="_Предожение _ДБП_2009 г ( согласованные БП)  (2)" xfId="234"/>
    <cellStyle name="_Прик РКС-265-п от 21.11.2005г. прил 1 к Регламенту" xfId="70"/>
    <cellStyle name="_ПРИЛ. 2003_ЧТЭ" xfId="71"/>
    <cellStyle name="_Приложение № 1 к регламенту по формированию Инвестиционной программы" xfId="72"/>
    <cellStyle name="_Приложение МТС-3-КС" xfId="235"/>
    <cellStyle name="_Приложение откр." xfId="73"/>
    <cellStyle name="_Приложение-МТС--2-1" xfId="236"/>
    <cellStyle name="_проект_инвест_программы_2" xfId="74"/>
    <cellStyle name="_ПФ14" xfId="75"/>
    <cellStyle name="_Расчет RAB_22072008" xfId="237"/>
    <cellStyle name="_Расчет RAB_22072008_46EE.2011(v1.0)" xfId="238"/>
    <cellStyle name="_Расчет RAB_22072008_ARMRAZR" xfId="239"/>
    <cellStyle name="_Расчет RAB_22072008_BALANCE.WARM.2011YEAR.NEW.UPDATE.SCHEME" xfId="240"/>
    <cellStyle name="_Расчет RAB_22072008_NADB.JNVLS.APTEKA.2011(v1.3.3)" xfId="241"/>
    <cellStyle name="_Расчет RAB_22072008_NADB.JNVLS.APTEKA.2011(v1.3.4)" xfId="242"/>
    <cellStyle name="_Расчет RAB_22072008_PREDEL.JKH.UTV.2011(v1.0.1)" xfId="243"/>
    <cellStyle name="_Расчет RAB_22072008_UPDATE.46EE.2011.TO.1.1" xfId="244"/>
    <cellStyle name="_Расчет RAB_22072008_UPDATE.BALANCE.WARM.2011YEAR.TO.1.1" xfId="245"/>
    <cellStyle name="_Расчет RAB_Лен и МОЭСК_с 2010 года_14.04.2009_со сглаж_version 3.0_без ФСК" xfId="246"/>
    <cellStyle name="_Расчет RAB_Лен и МОЭСК_с 2010 года_14.04.2009_со сглаж_version 3.0_без ФСК_46EE.2011(v1.0)" xfId="247"/>
    <cellStyle name="_Расчет RAB_Лен и МОЭСК_с 2010 года_14.04.2009_со сглаж_version 3.0_без ФСК_ARMRAZR" xfId="248"/>
    <cellStyle name="_Расчет RAB_Лен и МОЭСК_с 2010 года_14.04.2009_со сглаж_version 3.0_без ФСК_BALANCE.WARM.2011YEAR.NEW.UPDATE.SCHEME" xfId="249"/>
    <cellStyle name="_Расчет RAB_Лен и МОЭСК_с 2010 года_14.04.2009_со сглаж_version 3.0_без ФСК_NADB.JNVLS.APTEKA.2011(v1.3.3)" xfId="250"/>
    <cellStyle name="_Расчет RAB_Лен и МОЭСК_с 2010 года_14.04.2009_со сглаж_version 3.0_без ФСК_NADB.JNVLS.APTEKA.2011(v1.3.4)" xfId="251"/>
    <cellStyle name="_Расчет RAB_Лен и МОЭСК_с 2010 года_14.04.2009_со сглаж_version 3.0_без ФСК_PREDEL.JKH.UTV.2011(v1.0.1)" xfId="252"/>
    <cellStyle name="_Расчет RAB_Лен и МОЭСК_с 2010 года_14.04.2009_со сглаж_version 3.0_без ФСК_UPDATE.46EE.2011.TO.1.1" xfId="253"/>
    <cellStyle name="_Расчет RAB_Лен и МОЭСК_с 2010 года_14.04.2009_со сглаж_version 3.0_без ФСК_UPDATE.BALANCE.WARM.2011YEAR.TO.1.1" xfId="254"/>
    <cellStyle name="_Расчет на 2008 год" xfId="255"/>
    <cellStyle name="_Расшифровки_1кв_2002" xfId="76"/>
    <cellStyle name="_Свод по ИПР (2)" xfId="256"/>
    <cellStyle name="_СЭИ Программа ПР на 09-11г от 26.10.2008г 12-45 " xfId="257"/>
    <cellStyle name="_таблицы для расчетов28-04-08_2006-2009_прибыль корр_по ИА" xfId="258"/>
    <cellStyle name="_таблицы для расчетов28-04-08_2006-2009с ИА" xfId="259"/>
    <cellStyle name="_Форма 6  РТК.xls(отчет по Адр пр. ЛО)" xfId="260"/>
    <cellStyle name="_Формат разбивки по МРСК_РСК" xfId="261"/>
    <cellStyle name="_Формат_для Согласования" xfId="262"/>
    <cellStyle name="_Формы" xfId="77"/>
    <cellStyle name="_шаблон сети от системщиков(дима)" xfId="263"/>
    <cellStyle name="_экон.форм-т ВО 1 с разбивкой" xfId="264"/>
    <cellStyle name="”€ќђќ‘ћ‚›‰" xfId="78"/>
    <cellStyle name="”€љ‘€ђћ‚ђќќ›‰" xfId="79"/>
    <cellStyle name="”ќђќ‘ћ‚›‰" xfId="80"/>
    <cellStyle name="”љ‘ђћ‚ђќќ›‰" xfId="81"/>
    <cellStyle name="„…ќ…†ќ›‰" xfId="82"/>
    <cellStyle name="„ђ’ђ" xfId="83"/>
    <cellStyle name="€’ћѓћ‚›‰" xfId="84"/>
    <cellStyle name="‡ђѓћ‹ћ‚ћљ1" xfId="85"/>
    <cellStyle name="‡ђѓћ‹ћ‚ћљ2" xfId="86"/>
    <cellStyle name="’ћѓћ‚›‰" xfId="87"/>
    <cellStyle name="0,00;0;" xfId="88"/>
    <cellStyle name="1" xfId="265"/>
    <cellStyle name="1_EKSPERT" xfId="266"/>
    <cellStyle name="20% - Accent1" xfId="267"/>
    <cellStyle name="20% - Accent1 2" xfId="268"/>
    <cellStyle name="20% - Accent1_46EE.2011(v1.0)" xfId="269"/>
    <cellStyle name="20% - Accent2" xfId="270"/>
    <cellStyle name="20% - Accent2 2" xfId="271"/>
    <cellStyle name="20% - Accent2_46EE.2011(v1.0)" xfId="272"/>
    <cellStyle name="20% - Accent3" xfId="273"/>
    <cellStyle name="20% - Accent3 2" xfId="274"/>
    <cellStyle name="20% - Accent3_46EE.2011(v1.0)" xfId="275"/>
    <cellStyle name="20% - Accent4" xfId="276"/>
    <cellStyle name="20% - Accent4 2" xfId="277"/>
    <cellStyle name="20% - Accent4_46EE.2011(v1.0)" xfId="278"/>
    <cellStyle name="20% - Accent5" xfId="279"/>
    <cellStyle name="20% - Accent5 2" xfId="280"/>
    <cellStyle name="20% - Accent5_46EE.2011(v1.0)" xfId="281"/>
    <cellStyle name="20% - Accent6" xfId="282"/>
    <cellStyle name="20% - Accent6 2" xfId="283"/>
    <cellStyle name="20% - Accent6_46EE.2011(v1.0)" xfId="284"/>
    <cellStyle name="20% - Акцент1 10" xfId="285"/>
    <cellStyle name="20% - Акцент1 2" xfId="286"/>
    <cellStyle name="20% - Акцент1 2 2" xfId="287"/>
    <cellStyle name="20% - Акцент1 2 3" xfId="288"/>
    <cellStyle name="20% - Акцент1 2_46EE.2011(v1.0)" xfId="289"/>
    <cellStyle name="20% - Акцент1 3" xfId="290"/>
    <cellStyle name="20% - Акцент1 3 2" xfId="291"/>
    <cellStyle name="20% - Акцент1 3_46EE.2011(v1.0)" xfId="292"/>
    <cellStyle name="20% - Акцент1 4" xfId="293"/>
    <cellStyle name="20% - Акцент1 4 2" xfId="294"/>
    <cellStyle name="20% - Акцент1 4_46EE.2011(v1.0)" xfId="295"/>
    <cellStyle name="20% - Акцент1 5" xfId="296"/>
    <cellStyle name="20% - Акцент1 5 2" xfId="297"/>
    <cellStyle name="20% - Акцент1 5_46EE.2011(v1.0)" xfId="298"/>
    <cellStyle name="20% - Акцент1 6" xfId="299"/>
    <cellStyle name="20% - Акцент1 6 2" xfId="300"/>
    <cellStyle name="20% - Акцент1 6_46EE.2011(v1.0)" xfId="301"/>
    <cellStyle name="20% - Акцент1 7" xfId="302"/>
    <cellStyle name="20% - Акцент1 7 2" xfId="303"/>
    <cellStyle name="20% - Акцент1 7_46EE.2011(v1.0)" xfId="304"/>
    <cellStyle name="20% - Акцент1 8" xfId="305"/>
    <cellStyle name="20% - Акцент1 8 2" xfId="306"/>
    <cellStyle name="20% - Акцент1 8_46EE.2011(v1.0)" xfId="307"/>
    <cellStyle name="20% - Акцент1 9" xfId="308"/>
    <cellStyle name="20% - Акцент1 9 2" xfId="309"/>
    <cellStyle name="20% - Акцент1 9_46EE.2011(v1.0)" xfId="310"/>
    <cellStyle name="20% - Акцент2 10" xfId="311"/>
    <cellStyle name="20% - Акцент2 2" xfId="312"/>
    <cellStyle name="20% - Акцент2 2 2" xfId="313"/>
    <cellStyle name="20% - Акцент2 2 3" xfId="314"/>
    <cellStyle name="20% - Акцент2 2_46EE.2011(v1.0)" xfId="315"/>
    <cellStyle name="20% - Акцент2 3" xfId="316"/>
    <cellStyle name="20% - Акцент2 3 2" xfId="317"/>
    <cellStyle name="20% - Акцент2 3_46EE.2011(v1.0)" xfId="318"/>
    <cellStyle name="20% - Акцент2 4" xfId="319"/>
    <cellStyle name="20% - Акцент2 4 2" xfId="320"/>
    <cellStyle name="20% - Акцент2 4_46EE.2011(v1.0)" xfId="321"/>
    <cellStyle name="20% - Акцент2 5" xfId="322"/>
    <cellStyle name="20% - Акцент2 5 2" xfId="323"/>
    <cellStyle name="20% - Акцент2 5_46EE.2011(v1.0)" xfId="324"/>
    <cellStyle name="20% - Акцент2 6" xfId="325"/>
    <cellStyle name="20% - Акцент2 6 2" xfId="326"/>
    <cellStyle name="20% - Акцент2 6_46EE.2011(v1.0)" xfId="327"/>
    <cellStyle name="20% - Акцент2 7" xfId="328"/>
    <cellStyle name="20% - Акцент2 7 2" xfId="329"/>
    <cellStyle name="20% - Акцент2 7_46EE.2011(v1.0)" xfId="330"/>
    <cellStyle name="20% - Акцент2 8" xfId="331"/>
    <cellStyle name="20% - Акцент2 8 2" xfId="332"/>
    <cellStyle name="20% - Акцент2 8_46EE.2011(v1.0)" xfId="333"/>
    <cellStyle name="20% - Акцент2 9" xfId="334"/>
    <cellStyle name="20% - Акцент2 9 2" xfId="335"/>
    <cellStyle name="20% - Акцент2 9_46EE.2011(v1.0)" xfId="336"/>
    <cellStyle name="20% - Акцент3 10" xfId="337"/>
    <cellStyle name="20% - Акцент3 2" xfId="338"/>
    <cellStyle name="20% - Акцент3 2 2" xfId="339"/>
    <cellStyle name="20% - Акцент3 2 3" xfId="340"/>
    <cellStyle name="20% - Акцент3 2_46EE.2011(v1.0)" xfId="341"/>
    <cellStyle name="20% - Акцент3 3" xfId="342"/>
    <cellStyle name="20% - Акцент3 3 2" xfId="343"/>
    <cellStyle name="20% - Акцент3 3_46EE.2011(v1.0)" xfId="344"/>
    <cellStyle name="20% - Акцент3 4" xfId="345"/>
    <cellStyle name="20% - Акцент3 4 2" xfId="346"/>
    <cellStyle name="20% - Акцент3 4_46EE.2011(v1.0)" xfId="347"/>
    <cellStyle name="20% - Акцент3 5" xfId="348"/>
    <cellStyle name="20% - Акцент3 5 2" xfId="349"/>
    <cellStyle name="20% - Акцент3 5_46EE.2011(v1.0)" xfId="350"/>
    <cellStyle name="20% - Акцент3 6" xfId="351"/>
    <cellStyle name="20% - Акцент3 6 2" xfId="352"/>
    <cellStyle name="20% - Акцент3 6_46EE.2011(v1.0)" xfId="353"/>
    <cellStyle name="20% - Акцент3 7" xfId="354"/>
    <cellStyle name="20% - Акцент3 7 2" xfId="355"/>
    <cellStyle name="20% - Акцент3 7_46EE.2011(v1.0)" xfId="356"/>
    <cellStyle name="20% - Акцент3 8" xfId="357"/>
    <cellStyle name="20% - Акцент3 8 2" xfId="358"/>
    <cellStyle name="20% - Акцент3 8_46EE.2011(v1.0)" xfId="359"/>
    <cellStyle name="20% - Акцент3 9" xfId="360"/>
    <cellStyle name="20% - Акцент3 9 2" xfId="361"/>
    <cellStyle name="20% - Акцент3 9_46EE.2011(v1.0)" xfId="362"/>
    <cellStyle name="20% - Акцент4 10" xfId="363"/>
    <cellStyle name="20% - Акцент4 2" xfId="364"/>
    <cellStyle name="20% - Акцент4 2 2" xfId="365"/>
    <cellStyle name="20% - Акцент4 2 3" xfId="366"/>
    <cellStyle name="20% - Акцент4 2_46EE.2011(v1.0)" xfId="367"/>
    <cellStyle name="20% - Акцент4 3" xfId="368"/>
    <cellStyle name="20% - Акцент4 3 2" xfId="369"/>
    <cellStyle name="20% - Акцент4 3_46EE.2011(v1.0)" xfId="370"/>
    <cellStyle name="20% - Акцент4 4" xfId="371"/>
    <cellStyle name="20% - Акцент4 4 2" xfId="372"/>
    <cellStyle name="20% - Акцент4 4_46EE.2011(v1.0)" xfId="373"/>
    <cellStyle name="20% - Акцент4 5" xfId="374"/>
    <cellStyle name="20% - Акцент4 5 2" xfId="375"/>
    <cellStyle name="20% - Акцент4 5_46EE.2011(v1.0)" xfId="376"/>
    <cellStyle name="20% - Акцент4 6" xfId="377"/>
    <cellStyle name="20% - Акцент4 6 2" xfId="378"/>
    <cellStyle name="20% - Акцент4 6_46EE.2011(v1.0)" xfId="379"/>
    <cellStyle name="20% - Акцент4 7" xfId="380"/>
    <cellStyle name="20% - Акцент4 7 2" xfId="381"/>
    <cellStyle name="20% - Акцент4 7_46EE.2011(v1.0)" xfId="382"/>
    <cellStyle name="20% - Акцент4 8" xfId="383"/>
    <cellStyle name="20% - Акцент4 8 2" xfId="384"/>
    <cellStyle name="20% - Акцент4 8_46EE.2011(v1.0)" xfId="385"/>
    <cellStyle name="20% - Акцент4 9" xfId="386"/>
    <cellStyle name="20% - Акцент4 9 2" xfId="387"/>
    <cellStyle name="20% - Акцент4 9_46EE.2011(v1.0)" xfId="388"/>
    <cellStyle name="20% - Акцент5 10" xfId="389"/>
    <cellStyle name="20% - Акцент5 2" xfId="390"/>
    <cellStyle name="20% - Акцент5 2 2" xfId="391"/>
    <cellStyle name="20% - Акцент5 2 3" xfId="392"/>
    <cellStyle name="20% - Акцент5 2_46EE.2011(v1.0)" xfId="393"/>
    <cellStyle name="20% - Акцент5 3" xfId="394"/>
    <cellStyle name="20% - Акцент5 3 2" xfId="395"/>
    <cellStyle name="20% - Акцент5 3_46EE.2011(v1.0)" xfId="396"/>
    <cellStyle name="20% - Акцент5 4" xfId="397"/>
    <cellStyle name="20% - Акцент5 4 2" xfId="398"/>
    <cellStyle name="20% - Акцент5 4_46EE.2011(v1.0)" xfId="399"/>
    <cellStyle name="20% - Акцент5 5" xfId="400"/>
    <cellStyle name="20% - Акцент5 5 2" xfId="401"/>
    <cellStyle name="20% - Акцент5 5_46EE.2011(v1.0)" xfId="402"/>
    <cellStyle name="20% - Акцент5 6" xfId="403"/>
    <cellStyle name="20% - Акцент5 6 2" xfId="404"/>
    <cellStyle name="20% - Акцент5 6_46EE.2011(v1.0)" xfId="405"/>
    <cellStyle name="20% - Акцент5 7" xfId="406"/>
    <cellStyle name="20% - Акцент5 7 2" xfId="407"/>
    <cellStyle name="20% - Акцент5 7_46EE.2011(v1.0)" xfId="408"/>
    <cellStyle name="20% - Акцент5 8" xfId="409"/>
    <cellStyle name="20% - Акцент5 8 2" xfId="410"/>
    <cellStyle name="20% - Акцент5 8_46EE.2011(v1.0)" xfId="411"/>
    <cellStyle name="20% - Акцент5 9" xfId="412"/>
    <cellStyle name="20% - Акцент5 9 2" xfId="413"/>
    <cellStyle name="20% - Акцент5 9_46EE.2011(v1.0)" xfId="414"/>
    <cellStyle name="20% - Акцент6 10" xfId="415"/>
    <cellStyle name="20% - Акцент6 2" xfId="416"/>
    <cellStyle name="20% - Акцент6 2 2" xfId="417"/>
    <cellStyle name="20% - Акцент6 2 3" xfId="418"/>
    <cellStyle name="20% - Акцент6 2_46EE.2011(v1.0)" xfId="419"/>
    <cellStyle name="20% - Акцент6 3" xfId="420"/>
    <cellStyle name="20% - Акцент6 3 2" xfId="421"/>
    <cellStyle name="20% - Акцент6 3_46EE.2011(v1.0)" xfId="422"/>
    <cellStyle name="20% - Акцент6 4" xfId="423"/>
    <cellStyle name="20% - Акцент6 4 2" xfId="424"/>
    <cellStyle name="20% - Акцент6 4_46EE.2011(v1.0)" xfId="425"/>
    <cellStyle name="20% - Акцент6 5" xfId="426"/>
    <cellStyle name="20% - Акцент6 5 2" xfId="427"/>
    <cellStyle name="20% - Акцент6 5_46EE.2011(v1.0)" xfId="428"/>
    <cellStyle name="20% - Акцент6 6" xfId="429"/>
    <cellStyle name="20% - Акцент6 6 2" xfId="430"/>
    <cellStyle name="20% - Акцент6 6_46EE.2011(v1.0)" xfId="431"/>
    <cellStyle name="20% - Акцент6 7" xfId="432"/>
    <cellStyle name="20% - Акцент6 7 2" xfId="433"/>
    <cellStyle name="20% - Акцент6 7_46EE.2011(v1.0)" xfId="434"/>
    <cellStyle name="20% - Акцент6 8" xfId="435"/>
    <cellStyle name="20% - Акцент6 8 2" xfId="436"/>
    <cellStyle name="20% - Акцент6 8_46EE.2011(v1.0)" xfId="437"/>
    <cellStyle name="20% - Акцент6 9" xfId="438"/>
    <cellStyle name="20% - Акцент6 9 2" xfId="439"/>
    <cellStyle name="20% - Акцент6 9_46EE.2011(v1.0)" xfId="440"/>
    <cellStyle name="3d" xfId="89"/>
    <cellStyle name="40% - Accent1" xfId="441"/>
    <cellStyle name="40% - Accent1 2" xfId="442"/>
    <cellStyle name="40% - Accent1_46EE.2011(v1.0)" xfId="443"/>
    <cellStyle name="40% - Accent2" xfId="444"/>
    <cellStyle name="40% - Accent2 2" xfId="445"/>
    <cellStyle name="40% - Accent2_46EE.2011(v1.0)" xfId="446"/>
    <cellStyle name="40% - Accent3" xfId="447"/>
    <cellStyle name="40% - Accent3 2" xfId="448"/>
    <cellStyle name="40% - Accent3_46EE.2011(v1.0)" xfId="449"/>
    <cellStyle name="40% - Accent4" xfId="450"/>
    <cellStyle name="40% - Accent4 2" xfId="451"/>
    <cellStyle name="40% - Accent4_46EE.2011(v1.0)" xfId="452"/>
    <cellStyle name="40% - Accent5" xfId="453"/>
    <cellStyle name="40% - Accent5 2" xfId="454"/>
    <cellStyle name="40% - Accent5_46EE.2011(v1.0)" xfId="455"/>
    <cellStyle name="40% - Accent6" xfId="456"/>
    <cellStyle name="40% - Accent6 2" xfId="457"/>
    <cellStyle name="40% - Accent6_46EE.2011(v1.0)" xfId="458"/>
    <cellStyle name="40% - Акцент1 10" xfId="459"/>
    <cellStyle name="40% - Акцент1 2" xfId="460"/>
    <cellStyle name="40% - Акцент1 2 2" xfId="461"/>
    <cellStyle name="40% - Акцент1 2 3" xfId="462"/>
    <cellStyle name="40% - Акцент1 2_46EE.2011(v1.0)" xfId="463"/>
    <cellStyle name="40% - Акцент1 3" xfId="464"/>
    <cellStyle name="40% - Акцент1 3 2" xfId="465"/>
    <cellStyle name="40% - Акцент1 3_46EE.2011(v1.0)" xfId="466"/>
    <cellStyle name="40% - Акцент1 4" xfId="467"/>
    <cellStyle name="40% - Акцент1 4 2" xfId="468"/>
    <cellStyle name="40% - Акцент1 4_46EE.2011(v1.0)" xfId="469"/>
    <cellStyle name="40% - Акцент1 5" xfId="470"/>
    <cellStyle name="40% - Акцент1 5 2" xfId="471"/>
    <cellStyle name="40% - Акцент1 5_46EE.2011(v1.0)" xfId="472"/>
    <cellStyle name="40% - Акцент1 6" xfId="473"/>
    <cellStyle name="40% - Акцент1 6 2" xfId="474"/>
    <cellStyle name="40% - Акцент1 6_46EE.2011(v1.0)" xfId="475"/>
    <cellStyle name="40% - Акцент1 7" xfId="476"/>
    <cellStyle name="40% - Акцент1 7 2" xfId="477"/>
    <cellStyle name="40% - Акцент1 7_46EE.2011(v1.0)" xfId="478"/>
    <cellStyle name="40% - Акцент1 8" xfId="479"/>
    <cellStyle name="40% - Акцент1 8 2" xfId="480"/>
    <cellStyle name="40% - Акцент1 8_46EE.2011(v1.0)" xfId="481"/>
    <cellStyle name="40% - Акцент1 9" xfId="482"/>
    <cellStyle name="40% - Акцент1 9 2" xfId="483"/>
    <cellStyle name="40% - Акцент1 9_46EE.2011(v1.0)" xfId="484"/>
    <cellStyle name="40% - Акцент2 10" xfId="485"/>
    <cellStyle name="40% - Акцент2 2" xfId="486"/>
    <cellStyle name="40% - Акцент2 2 2" xfId="487"/>
    <cellStyle name="40% - Акцент2 2 3" xfId="488"/>
    <cellStyle name="40% - Акцент2 2_46EE.2011(v1.0)" xfId="489"/>
    <cellStyle name="40% - Акцент2 3" xfId="490"/>
    <cellStyle name="40% - Акцент2 3 2" xfId="491"/>
    <cellStyle name="40% - Акцент2 3_46EE.2011(v1.0)" xfId="492"/>
    <cellStyle name="40% - Акцент2 4" xfId="493"/>
    <cellStyle name="40% - Акцент2 4 2" xfId="494"/>
    <cellStyle name="40% - Акцент2 4_46EE.2011(v1.0)" xfId="495"/>
    <cellStyle name="40% - Акцент2 5" xfId="496"/>
    <cellStyle name="40% - Акцент2 5 2" xfId="497"/>
    <cellStyle name="40% - Акцент2 5_46EE.2011(v1.0)" xfId="498"/>
    <cellStyle name="40% - Акцент2 6" xfId="499"/>
    <cellStyle name="40% - Акцент2 6 2" xfId="500"/>
    <cellStyle name="40% - Акцент2 6_46EE.2011(v1.0)" xfId="501"/>
    <cellStyle name="40% - Акцент2 7" xfId="502"/>
    <cellStyle name="40% - Акцент2 7 2" xfId="503"/>
    <cellStyle name="40% - Акцент2 7_46EE.2011(v1.0)" xfId="504"/>
    <cellStyle name="40% - Акцент2 8" xfId="505"/>
    <cellStyle name="40% - Акцент2 8 2" xfId="506"/>
    <cellStyle name="40% - Акцент2 8_46EE.2011(v1.0)" xfId="507"/>
    <cellStyle name="40% - Акцент2 9" xfId="508"/>
    <cellStyle name="40% - Акцент2 9 2" xfId="509"/>
    <cellStyle name="40% - Акцент2 9_46EE.2011(v1.0)" xfId="510"/>
    <cellStyle name="40% - Акцент3 10" xfId="511"/>
    <cellStyle name="40% - Акцент3 2" xfId="512"/>
    <cellStyle name="40% - Акцент3 2 2" xfId="513"/>
    <cellStyle name="40% - Акцент3 2 3" xfId="514"/>
    <cellStyle name="40% - Акцент3 2_46EE.2011(v1.0)" xfId="515"/>
    <cellStyle name="40% - Акцент3 3" xfId="516"/>
    <cellStyle name="40% - Акцент3 3 2" xfId="517"/>
    <cellStyle name="40% - Акцент3 3_46EE.2011(v1.0)" xfId="518"/>
    <cellStyle name="40% - Акцент3 4" xfId="519"/>
    <cellStyle name="40% - Акцент3 4 2" xfId="520"/>
    <cellStyle name="40% - Акцент3 4_46EE.2011(v1.0)" xfId="521"/>
    <cellStyle name="40% - Акцент3 5" xfId="522"/>
    <cellStyle name="40% - Акцент3 5 2" xfId="523"/>
    <cellStyle name="40% - Акцент3 5_46EE.2011(v1.0)" xfId="524"/>
    <cellStyle name="40% - Акцент3 6" xfId="525"/>
    <cellStyle name="40% - Акцент3 6 2" xfId="526"/>
    <cellStyle name="40% - Акцент3 6_46EE.2011(v1.0)" xfId="527"/>
    <cellStyle name="40% - Акцент3 7" xfId="528"/>
    <cellStyle name="40% - Акцент3 7 2" xfId="529"/>
    <cellStyle name="40% - Акцент3 7_46EE.2011(v1.0)" xfId="530"/>
    <cellStyle name="40% - Акцент3 8" xfId="531"/>
    <cellStyle name="40% - Акцент3 8 2" xfId="532"/>
    <cellStyle name="40% - Акцент3 8_46EE.2011(v1.0)" xfId="533"/>
    <cellStyle name="40% - Акцент3 9" xfId="534"/>
    <cellStyle name="40% - Акцент3 9 2" xfId="535"/>
    <cellStyle name="40% - Акцент3 9_46EE.2011(v1.0)" xfId="536"/>
    <cellStyle name="40% - Акцент4 10" xfId="537"/>
    <cellStyle name="40% - Акцент4 2" xfId="538"/>
    <cellStyle name="40% - Акцент4 2 2" xfId="539"/>
    <cellStyle name="40% - Акцент4 2 3" xfId="540"/>
    <cellStyle name="40% - Акцент4 2_46EE.2011(v1.0)" xfId="541"/>
    <cellStyle name="40% - Акцент4 3" xfId="542"/>
    <cellStyle name="40% - Акцент4 3 2" xfId="543"/>
    <cellStyle name="40% - Акцент4 3_46EE.2011(v1.0)" xfId="544"/>
    <cellStyle name="40% - Акцент4 4" xfId="545"/>
    <cellStyle name="40% - Акцент4 4 2" xfId="546"/>
    <cellStyle name="40% - Акцент4 4_46EE.2011(v1.0)" xfId="547"/>
    <cellStyle name="40% - Акцент4 5" xfId="548"/>
    <cellStyle name="40% - Акцент4 5 2" xfId="549"/>
    <cellStyle name="40% - Акцент4 5_46EE.2011(v1.0)" xfId="550"/>
    <cellStyle name="40% - Акцент4 6" xfId="551"/>
    <cellStyle name="40% - Акцент4 6 2" xfId="552"/>
    <cellStyle name="40% - Акцент4 6_46EE.2011(v1.0)" xfId="553"/>
    <cellStyle name="40% - Акцент4 7" xfId="554"/>
    <cellStyle name="40% - Акцент4 7 2" xfId="555"/>
    <cellStyle name="40% - Акцент4 7_46EE.2011(v1.0)" xfId="556"/>
    <cellStyle name="40% - Акцент4 8" xfId="557"/>
    <cellStyle name="40% - Акцент4 8 2" xfId="558"/>
    <cellStyle name="40% - Акцент4 8_46EE.2011(v1.0)" xfId="559"/>
    <cellStyle name="40% - Акцент4 9" xfId="560"/>
    <cellStyle name="40% - Акцент4 9 2" xfId="561"/>
    <cellStyle name="40% - Акцент4 9_46EE.2011(v1.0)" xfId="562"/>
    <cellStyle name="40% - Акцент5 10" xfId="563"/>
    <cellStyle name="40% - Акцент5 2" xfId="564"/>
    <cellStyle name="40% - Акцент5 2 2" xfId="565"/>
    <cellStyle name="40% - Акцент5 2 3" xfId="566"/>
    <cellStyle name="40% - Акцент5 2_46EE.2011(v1.0)" xfId="567"/>
    <cellStyle name="40% - Акцент5 3" xfId="568"/>
    <cellStyle name="40% - Акцент5 3 2" xfId="569"/>
    <cellStyle name="40% - Акцент5 3_46EE.2011(v1.0)" xfId="570"/>
    <cellStyle name="40% - Акцент5 4" xfId="571"/>
    <cellStyle name="40% - Акцент5 4 2" xfId="572"/>
    <cellStyle name="40% - Акцент5 4_46EE.2011(v1.0)" xfId="573"/>
    <cellStyle name="40% - Акцент5 5" xfId="574"/>
    <cellStyle name="40% - Акцент5 5 2" xfId="575"/>
    <cellStyle name="40% - Акцент5 5_46EE.2011(v1.0)" xfId="576"/>
    <cellStyle name="40% - Акцент5 6" xfId="577"/>
    <cellStyle name="40% - Акцент5 6 2" xfId="578"/>
    <cellStyle name="40% - Акцент5 6_46EE.2011(v1.0)" xfId="579"/>
    <cellStyle name="40% - Акцент5 7" xfId="580"/>
    <cellStyle name="40% - Акцент5 7 2" xfId="581"/>
    <cellStyle name="40% - Акцент5 7_46EE.2011(v1.0)" xfId="582"/>
    <cellStyle name="40% - Акцент5 8" xfId="583"/>
    <cellStyle name="40% - Акцент5 8 2" xfId="584"/>
    <cellStyle name="40% - Акцент5 8_46EE.2011(v1.0)" xfId="585"/>
    <cellStyle name="40% - Акцент5 9" xfId="586"/>
    <cellStyle name="40% - Акцент5 9 2" xfId="587"/>
    <cellStyle name="40% - Акцент5 9_46EE.2011(v1.0)" xfId="588"/>
    <cellStyle name="40% - Акцент6 10" xfId="589"/>
    <cellStyle name="40% - Акцент6 2" xfId="590"/>
    <cellStyle name="40% - Акцент6 2 2" xfId="591"/>
    <cellStyle name="40% - Акцент6 2 3" xfId="592"/>
    <cellStyle name="40% - Акцент6 2_46EE.2011(v1.0)" xfId="593"/>
    <cellStyle name="40% - Акцент6 3" xfId="594"/>
    <cellStyle name="40% - Акцент6 3 2" xfId="595"/>
    <cellStyle name="40% - Акцент6 3_46EE.2011(v1.0)" xfId="596"/>
    <cellStyle name="40% - Акцент6 4" xfId="597"/>
    <cellStyle name="40% - Акцент6 4 2" xfId="598"/>
    <cellStyle name="40% - Акцент6 4_46EE.2011(v1.0)" xfId="599"/>
    <cellStyle name="40% - Акцент6 5" xfId="600"/>
    <cellStyle name="40% - Акцент6 5 2" xfId="601"/>
    <cellStyle name="40% - Акцент6 5_46EE.2011(v1.0)" xfId="602"/>
    <cellStyle name="40% - Акцент6 6" xfId="603"/>
    <cellStyle name="40% - Акцент6 6 2" xfId="604"/>
    <cellStyle name="40% - Акцент6 6_46EE.2011(v1.0)" xfId="605"/>
    <cellStyle name="40% - Акцент6 7" xfId="606"/>
    <cellStyle name="40% - Акцент6 7 2" xfId="607"/>
    <cellStyle name="40% - Акцент6 7_46EE.2011(v1.0)" xfId="608"/>
    <cellStyle name="40% - Акцент6 8" xfId="609"/>
    <cellStyle name="40% - Акцент6 8 2" xfId="610"/>
    <cellStyle name="40% - Акцент6 8_46EE.2011(v1.0)" xfId="611"/>
    <cellStyle name="40% - Акцент6 9" xfId="612"/>
    <cellStyle name="40% - Акцент6 9 2" xfId="613"/>
    <cellStyle name="40% - Акцент6 9_46EE.2011(v1.0)" xfId="614"/>
    <cellStyle name="60% - Accent1" xfId="615"/>
    <cellStyle name="60% - Accent2" xfId="616"/>
    <cellStyle name="60% - Accent3" xfId="617"/>
    <cellStyle name="60% - Accent4" xfId="618"/>
    <cellStyle name="60% - Accent5" xfId="619"/>
    <cellStyle name="60% - Accent6" xfId="620"/>
    <cellStyle name="60% - Акцент1 10" xfId="621"/>
    <cellStyle name="60% - Акцент1 2" xfId="622"/>
    <cellStyle name="60% - Акцент1 2 2" xfId="623"/>
    <cellStyle name="60% - Акцент1 2 3" xfId="624"/>
    <cellStyle name="60% - Акцент1 2 4" xfId="2044"/>
    <cellStyle name="60% - Акцент1 3" xfId="625"/>
    <cellStyle name="60% - Акцент1 3 2" xfId="626"/>
    <cellStyle name="60% - Акцент1 4" xfId="627"/>
    <cellStyle name="60% - Акцент1 4 2" xfId="628"/>
    <cellStyle name="60% - Акцент1 5" xfId="629"/>
    <cellStyle name="60% - Акцент1 5 2" xfId="630"/>
    <cellStyle name="60% - Акцент1 6" xfId="631"/>
    <cellStyle name="60% - Акцент1 6 2" xfId="632"/>
    <cellStyle name="60% - Акцент1 7" xfId="633"/>
    <cellStyle name="60% - Акцент1 7 2" xfId="634"/>
    <cellStyle name="60% - Акцент1 8" xfId="635"/>
    <cellStyle name="60% - Акцент1 8 2" xfId="636"/>
    <cellStyle name="60% - Акцент1 9" xfId="637"/>
    <cellStyle name="60% - Акцент1 9 2" xfId="638"/>
    <cellStyle name="60% - Акцент2 10" xfId="639"/>
    <cellStyle name="60% - Акцент2 2" xfId="640"/>
    <cellStyle name="60% - Акцент2 2 2" xfId="641"/>
    <cellStyle name="60% - Акцент2 2 3" xfId="642"/>
    <cellStyle name="60% - Акцент2 2 4" xfId="2045"/>
    <cellStyle name="60% - Акцент2 3" xfId="643"/>
    <cellStyle name="60% - Акцент2 3 2" xfId="644"/>
    <cellStyle name="60% - Акцент2 4" xfId="645"/>
    <cellStyle name="60% - Акцент2 4 2" xfId="646"/>
    <cellStyle name="60% - Акцент2 5" xfId="647"/>
    <cellStyle name="60% - Акцент2 5 2" xfId="648"/>
    <cellStyle name="60% - Акцент2 6" xfId="649"/>
    <cellStyle name="60% - Акцент2 6 2" xfId="650"/>
    <cellStyle name="60% - Акцент2 7" xfId="651"/>
    <cellStyle name="60% - Акцент2 7 2" xfId="652"/>
    <cellStyle name="60% - Акцент2 8" xfId="653"/>
    <cellStyle name="60% - Акцент2 8 2" xfId="654"/>
    <cellStyle name="60% - Акцент2 9" xfId="655"/>
    <cellStyle name="60% - Акцент2 9 2" xfId="656"/>
    <cellStyle name="60% - Акцент3 10" xfId="657"/>
    <cellStyle name="60% - Акцент3 2" xfId="658"/>
    <cellStyle name="60% - Акцент3 2 2" xfId="659"/>
    <cellStyle name="60% - Акцент3 2 3" xfId="660"/>
    <cellStyle name="60% - Акцент3 2 4" xfId="2046"/>
    <cellStyle name="60% - Акцент3 3" xfId="661"/>
    <cellStyle name="60% - Акцент3 3 2" xfId="662"/>
    <cellStyle name="60% - Акцент3 4" xfId="663"/>
    <cellStyle name="60% - Акцент3 4 2" xfId="664"/>
    <cellStyle name="60% - Акцент3 5" xfId="665"/>
    <cellStyle name="60% - Акцент3 5 2" xfId="666"/>
    <cellStyle name="60% - Акцент3 6" xfId="667"/>
    <cellStyle name="60% - Акцент3 6 2" xfId="668"/>
    <cellStyle name="60% - Акцент3 7" xfId="669"/>
    <cellStyle name="60% - Акцент3 7 2" xfId="670"/>
    <cellStyle name="60% - Акцент3 8" xfId="671"/>
    <cellStyle name="60% - Акцент3 8 2" xfId="672"/>
    <cellStyle name="60% - Акцент3 9" xfId="673"/>
    <cellStyle name="60% - Акцент3 9 2" xfId="674"/>
    <cellStyle name="60% - Акцент4 10" xfId="675"/>
    <cellStyle name="60% - Акцент4 2" xfId="676"/>
    <cellStyle name="60% - Акцент4 2 2" xfId="677"/>
    <cellStyle name="60% - Акцент4 2 3" xfId="678"/>
    <cellStyle name="60% - Акцент4 2 4" xfId="2047"/>
    <cellStyle name="60% - Акцент4 3" xfId="679"/>
    <cellStyle name="60% - Акцент4 3 2" xfId="680"/>
    <cellStyle name="60% - Акцент4 4" xfId="681"/>
    <cellStyle name="60% - Акцент4 4 2" xfId="682"/>
    <cellStyle name="60% - Акцент4 5" xfId="683"/>
    <cellStyle name="60% - Акцент4 5 2" xfId="684"/>
    <cellStyle name="60% - Акцент4 6" xfId="685"/>
    <cellStyle name="60% - Акцент4 6 2" xfId="686"/>
    <cellStyle name="60% - Акцент4 7" xfId="687"/>
    <cellStyle name="60% - Акцент4 7 2" xfId="688"/>
    <cellStyle name="60% - Акцент4 8" xfId="689"/>
    <cellStyle name="60% - Акцент4 8 2" xfId="690"/>
    <cellStyle name="60% - Акцент4 9" xfId="691"/>
    <cellStyle name="60% - Акцент4 9 2" xfId="692"/>
    <cellStyle name="60% - Акцент5 10" xfId="693"/>
    <cellStyle name="60% - Акцент5 2" xfId="694"/>
    <cellStyle name="60% - Акцент5 2 2" xfId="695"/>
    <cellStyle name="60% - Акцент5 2 3" xfId="696"/>
    <cellStyle name="60% - Акцент5 2 4" xfId="2048"/>
    <cellStyle name="60% - Акцент5 3" xfId="697"/>
    <cellStyle name="60% - Акцент5 3 2" xfId="698"/>
    <cellStyle name="60% - Акцент5 4" xfId="699"/>
    <cellStyle name="60% - Акцент5 4 2" xfId="700"/>
    <cellStyle name="60% - Акцент5 5" xfId="701"/>
    <cellStyle name="60% - Акцент5 5 2" xfId="702"/>
    <cellStyle name="60% - Акцент5 6" xfId="703"/>
    <cellStyle name="60% - Акцент5 6 2" xfId="704"/>
    <cellStyle name="60% - Акцент5 7" xfId="705"/>
    <cellStyle name="60% - Акцент5 7 2" xfId="706"/>
    <cellStyle name="60% - Акцент5 8" xfId="707"/>
    <cellStyle name="60% - Акцент5 8 2" xfId="708"/>
    <cellStyle name="60% - Акцент5 9" xfId="709"/>
    <cellStyle name="60% - Акцент5 9 2" xfId="710"/>
    <cellStyle name="60% - Акцент6 10" xfId="711"/>
    <cellStyle name="60% - Акцент6 2" xfId="712"/>
    <cellStyle name="60% - Акцент6 2 2" xfId="713"/>
    <cellStyle name="60% - Акцент6 2 3" xfId="714"/>
    <cellStyle name="60% - Акцент6 2 4" xfId="2049"/>
    <cellStyle name="60% - Акцент6 3" xfId="715"/>
    <cellStyle name="60% - Акцент6 3 2" xfId="716"/>
    <cellStyle name="60% - Акцент6 4" xfId="717"/>
    <cellStyle name="60% - Акцент6 4 2" xfId="718"/>
    <cellStyle name="60% - Акцент6 5" xfId="719"/>
    <cellStyle name="60% - Акцент6 5 2" xfId="720"/>
    <cellStyle name="60% - Акцент6 6" xfId="721"/>
    <cellStyle name="60% - Акцент6 6 2" xfId="722"/>
    <cellStyle name="60% - Акцент6 7" xfId="723"/>
    <cellStyle name="60% - Акцент6 7 2" xfId="724"/>
    <cellStyle name="60% - Акцент6 8" xfId="725"/>
    <cellStyle name="60% - Акцент6 8 2" xfId="726"/>
    <cellStyle name="60% - Акцент6 9" xfId="727"/>
    <cellStyle name="60% - Акцент6 9 2" xfId="728"/>
    <cellStyle name="Aaia?iue [0]_?anoiau" xfId="90"/>
    <cellStyle name="Aaia?iue_?anoiau" xfId="91"/>
    <cellStyle name="Accent1" xfId="729"/>
    <cellStyle name="Accent2" xfId="730"/>
    <cellStyle name="Accent3" xfId="731"/>
    <cellStyle name="Accent4" xfId="732"/>
    <cellStyle name="Accent5" xfId="733"/>
    <cellStyle name="Accent6" xfId="734"/>
    <cellStyle name="Ăčďĺđńńűëęŕ" xfId="735"/>
    <cellStyle name="Aeia?nnueea" xfId="92"/>
    <cellStyle name="Áĺççŕůčňíűé" xfId="736"/>
    <cellStyle name="Äĺíĺćíűé [0]_(ňŕá 3č)" xfId="737"/>
    <cellStyle name="Äĺíĺćíűé_(ňŕá 3č)" xfId="738"/>
    <cellStyle name="Bad" xfId="739"/>
    <cellStyle name="Calc Currency (0)" xfId="93"/>
    <cellStyle name="Calculation" xfId="740"/>
    <cellStyle name="Check Cell" xfId="741"/>
    <cellStyle name="Comma [0]_(1)" xfId="94"/>
    <cellStyle name="Comma_(1)" xfId="95"/>
    <cellStyle name="Comma0" xfId="742"/>
    <cellStyle name="Çŕůčňíűé" xfId="743"/>
    <cellStyle name="Currency [0]" xfId="96"/>
    <cellStyle name="Currency [0] 2" xfId="744"/>
    <cellStyle name="Currency [0] 2 2" xfId="745"/>
    <cellStyle name="Currency [0] 2 3" xfId="746"/>
    <cellStyle name="Currency [0] 2 4" xfId="747"/>
    <cellStyle name="Currency [0] 2 5" xfId="748"/>
    <cellStyle name="Currency [0] 2 6" xfId="749"/>
    <cellStyle name="Currency [0] 2 7" xfId="750"/>
    <cellStyle name="Currency [0] 2 8" xfId="751"/>
    <cellStyle name="Currency [0] 3" xfId="752"/>
    <cellStyle name="Currency [0] 3 2" xfId="753"/>
    <cellStyle name="Currency [0] 3 3" xfId="754"/>
    <cellStyle name="Currency [0] 3 4" xfId="755"/>
    <cellStyle name="Currency [0] 3 5" xfId="756"/>
    <cellStyle name="Currency [0] 3 6" xfId="757"/>
    <cellStyle name="Currency [0] 3 7" xfId="758"/>
    <cellStyle name="Currency [0] 3 8" xfId="759"/>
    <cellStyle name="Currency [0] 4" xfId="760"/>
    <cellStyle name="Currency [0] 4 2" xfId="761"/>
    <cellStyle name="Currency [0] 4 3" xfId="762"/>
    <cellStyle name="Currency [0] 4 4" xfId="763"/>
    <cellStyle name="Currency [0] 4 5" xfId="764"/>
    <cellStyle name="Currency [0] 4 6" xfId="765"/>
    <cellStyle name="Currency [0] 4 7" xfId="766"/>
    <cellStyle name="Currency [0] 4 8" xfId="767"/>
    <cellStyle name="Currency [0] 5" xfId="768"/>
    <cellStyle name="Currency [0] 5 2" xfId="769"/>
    <cellStyle name="Currency [0] 5 3" xfId="770"/>
    <cellStyle name="Currency [0] 5 4" xfId="771"/>
    <cellStyle name="Currency [0] 5 5" xfId="772"/>
    <cellStyle name="Currency [0] 5 6" xfId="773"/>
    <cellStyle name="Currency [0] 5 7" xfId="774"/>
    <cellStyle name="Currency [0] 5 8" xfId="775"/>
    <cellStyle name="Currency [0] 6" xfId="776"/>
    <cellStyle name="Currency [0] 6 2" xfId="777"/>
    <cellStyle name="Currency [0] 7" xfId="778"/>
    <cellStyle name="Currency [0] 7 2" xfId="779"/>
    <cellStyle name="Currency [0] 8" xfId="780"/>
    <cellStyle name="Currency [0] 8 2" xfId="781"/>
    <cellStyle name="Currency_(1)" xfId="97"/>
    <cellStyle name="Currency0" xfId="782"/>
    <cellStyle name="Đ_x0010_" xfId="98"/>
    <cellStyle name="Đ_x0010_?䥘Ȏ_x0013_⤀጖ē??䆈Ȏ_x0013_⬀ጘē_x0010_?䦄Ȏ" xfId="99"/>
    <cellStyle name="Đ_x0010_?䥘Ȏ_x0013_⤀጖ē??䆈Ȏ_x0013_⬀ጘē_x0010_?䦄Ȏ 1" xfId="100"/>
    <cellStyle name="Date" xfId="783"/>
    <cellStyle name="Dates" xfId="784"/>
    <cellStyle name="Dezimal [0]_Compiling Utility Macros" xfId="101"/>
    <cellStyle name="Dezimal_Compiling Utility Macros" xfId="102"/>
    <cellStyle name="E-mail" xfId="785"/>
    <cellStyle name="Euro" xfId="103"/>
    <cellStyle name="Excel Built-in Excel Built-in Normal" xfId="786"/>
    <cellStyle name="Excel Built-in Normal" xfId="787"/>
    <cellStyle name="Excel Built-in Normal 1" xfId="788"/>
    <cellStyle name="Excel Built-in Normal 1 2" xfId="789"/>
    <cellStyle name="Excel Built-in Normal 2" xfId="790"/>
    <cellStyle name="Excel Built-in Normal 3" xfId="791"/>
    <cellStyle name="Excel Built-in Normal 4" xfId="792"/>
    <cellStyle name="Excel Built-in Обычный 2" xfId="793"/>
    <cellStyle name="Explanatory Text" xfId="794"/>
    <cellStyle name="F2" xfId="104"/>
    <cellStyle name="F3" xfId="105"/>
    <cellStyle name="F4" xfId="106"/>
    <cellStyle name="F5" xfId="107"/>
    <cellStyle name="F6" xfId="108"/>
    <cellStyle name="F7" xfId="109"/>
    <cellStyle name="F8" xfId="110"/>
    <cellStyle name="Fixed" xfId="795"/>
    <cellStyle name="Followed Hyperlink" xfId="111"/>
    <cellStyle name="Good" xfId="796"/>
    <cellStyle name="Header1" xfId="112"/>
    <cellStyle name="Header2" xfId="113"/>
    <cellStyle name="Heading" xfId="797"/>
    <cellStyle name="Heading 1" xfId="114"/>
    <cellStyle name="Heading 2" xfId="798"/>
    <cellStyle name="Heading 3" xfId="799"/>
    <cellStyle name="Heading 4" xfId="800"/>
    <cellStyle name="Heading2" xfId="801"/>
    <cellStyle name="Hyperlink" xfId="115"/>
    <cellStyle name="Iau?iue_?anoiau" xfId="116"/>
    <cellStyle name="Îáű÷íűé__FES" xfId="802"/>
    <cellStyle name="Îňęđűâŕâřŕ˙ń˙ ăčďĺđńńűëęŕ" xfId="803"/>
    <cellStyle name="Input" xfId="117"/>
    <cellStyle name="Inputs" xfId="804"/>
    <cellStyle name="Inputs (const)" xfId="805"/>
    <cellStyle name="Inputs Co" xfId="806"/>
    <cellStyle name="Inputs_46EE.2011(v1.0)" xfId="807"/>
    <cellStyle name="Ioe?uaaaoayny aeia?nnueea" xfId="118"/>
    <cellStyle name="ISO" xfId="119"/>
    <cellStyle name="JR Cells No Values" xfId="120"/>
    <cellStyle name="JR_ formula" xfId="121"/>
    <cellStyle name="JRchapeau" xfId="122"/>
    <cellStyle name="Just_Table" xfId="123"/>
    <cellStyle name="Linked Cell" xfId="808"/>
    <cellStyle name="Milliers_FA_JUIN_2004" xfId="124"/>
    <cellStyle name="Monйtaire [0]_Conversion Summary" xfId="125"/>
    <cellStyle name="Monйtaire_Conversion Summary" xfId="126"/>
    <cellStyle name="Neutral" xfId="809"/>
    <cellStyle name="normal" xfId="810"/>
    <cellStyle name="Normal 2" xfId="811"/>
    <cellStyle name="normal 3" xfId="812"/>
    <cellStyle name="normal 4" xfId="813"/>
    <cellStyle name="normal 5" xfId="814"/>
    <cellStyle name="normal 6" xfId="815"/>
    <cellStyle name="normal 7" xfId="816"/>
    <cellStyle name="normal 8" xfId="817"/>
    <cellStyle name="normal 9" xfId="818"/>
    <cellStyle name="normal_1" xfId="819"/>
    <cellStyle name="Normal1" xfId="127"/>
    <cellStyle name="normбlnм_laroux" xfId="128"/>
    <cellStyle name="Note" xfId="820"/>
    <cellStyle name="Ôčíŕíńîâűé [0]_(ňŕá 3č)" xfId="821"/>
    <cellStyle name="Ôčíŕíńîâűé_(ňŕá 3č)" xfId="822"/>
    <cellStyle name="Oeiainiaue [0]_?anoiau" xfId="129"/>
    <cellStyle name="Oeiainiaue_?anoiau" xfId="130"/>
    <cellStyle name="Ouny?e [0]_?anoiau" xfId="131"/>
    <cellStyle name="Ouny?e_?anoiau" xfId="132"/>
    <cellStyle name="Output" xfId="823"/>
    <cellStyle name="Paaotsikko" xfId="133"/>
    <cellStyle name="Price_Body" xfId="134"/>
    <cellStyle name="protect" xfId="135"/>
    <cellStyle name="Pддotsikko" xfId="136"/>
    <cellStyle name="QTitle" xfId="137"/>
    <cellStyle name="range" xfId="138"/>
    <cellStyle name="S3" xfId="824"/>
    <cellStyle name="SAPBEXaggData" xfId="825"/>
    <cellStyle name="SAPBEXaggDataEmph" xfId="826"/>
    <cellStyle name="SAPBEXaggItem" xfId="827"/>
    <cellStyle name="SAPBEXaggItemX" xfId="828"/>
    <cellStyle name="SAPBEXchaText" xfId="829"/>
    <cellStyle name="SAPBEXexcBad7" xfId="830"/>
    <cellStyle name="SAPBEXexcBad8" xfId="831"/>
    <cellStyle name="SAPBEXexcBad9" xfId="832"/>
    <cellStyle name="SAPBEXexcCritical4" xfId="833"/>
    <cellStyle name="SAPBEXexcCritical5" xfId="834"/>
    <cellStyle name="SAPBEXexcCritical6" xfId="835"/>
    <cellStyle name="SAPBEXexcGood1" xfId="836"/>
    <cellStyle name="SAPBEXexcGood2" xfId="837"/>
    <cellStyle name="SAPBEXexcGood3" xfId="838"/>
    <cellStyle name="SAPBEXfilterDrill" xfId="839"/>
    <cellStyle name="SAPBEXfilterItem" xfId="840"/>
    <cellStyle name="SAPBEXfilterText" xfId="841"/>
    <cellStyle name="SAPBEXformats" xfId="842"/>
    <cellStyle name="SAPBEXheaderItem" xfId="843"/>
    <cellStyle name="SAPBEXheaderText" xfId="844"/>
    <cellStyle name="SAPBEXHLevel0" xfId="845"/>
    <cellStyle name="SAPBEXHLevel0X" xfId="846"/>
    <cellStyle name="SAPBEXHLevel1" xfId="847"/>
    <cellStyle name="SAPBEXHLevel1X" xfId="848"/>
    <cellStyle name="SAPBEXHLevel2" xfId="849"/>
    <cellStyle name="SAPBEXHLevel2X" xfId="850"/>
    <cellStyle name="SAPBEXHLevel3" xfId="851"/>
    <cellStyle name="SAPBEXHLevel3X" xfId="852"/>
    <cellStyle name="SAPBEXinputData" xfId="853"/>
    <cellStyle name="SAPBEXresData" xfId="854"/>
    <cellStyle name="SAPBEXresDataEmph" xfId="855"/>
    <cellStyle name="SAPBEXresItem" xfId="856"/>
    <cellStyle name="SAPBEXresItemX" xfId="857"/>
    <cellStyle name="SAPBEXstdData" xfId="858"/>
    <cellStyle name="SAPBEXstdDataEmph" xfId="859"/>
    <cellStyle name="SAPBEXstdItem" xfId="860"/>
    <cellStyle name="SAPBEXstdItemX" xfId="861"/>
    <cellStyle name="SAPBEXtitle" xfId="862"/>
    <cellStyle name="SAPBEXundefined" xfId="863"/>
    <cellStyle name="Standard_Anpassen der Amortisation" xfId="139"/>
    <cellStyle name="Style 1" xfId="864"/>
    <cellStyle name="t2" xfId="140"/>
    <cellStyle name="Table Heading" xfId="865"/>
    <cellStyle name="TableStyleLight1" xfId="866"/>
    <cellStyle name="TableStyleLight1 2" xfId="867"/>
    <cellStyle name="Tioma Back" xfId="141"/>
    <cellStyle name="Tioma Cells No Values" xfId="142"/>
    <cellStyle name="Tioma formula" xfId="143"/>
    <cellStyle name="Tioma Input" xfId="144"/>
    <cellStyle name="Tioma style" xfId="145"/>
    <cellStyle name="Title" xfId="868"/>
    <cellStyle name="Total" xfId="869"/>
    <cellStyle name="Validation" xfId="146"/>
    <cellStyle name="Valiotsikko" xfId="147"/>
    <cellStyle name="Vдliotsikko" xfId="148"/>
    <cellStyle name="Währung [0]_Compiling Utility Macros" xfId="149"/>
    <cellStyle name="Währung_Compiling Utility Macros" xfId="150"/>
    <cellStyle name="Warning Text" xfId="870"/>
    <cellStyle name="YelNumbersCurr" xfId="151"/>
    <cellStyle name="Акцент1 10" xfId="871"/>
    <cellStyle name="Акцент1 2" xfId="872"/>
    <cellStyle name="Акцент1 2 2" xfId="873"/>
    <cellStyle name="Акцент1 2 3" xfId="874"/>
    <cellStyle name="Акцент1 2 4" xfId="2050"/>
    <cellStyle name="Акцент1 3" xfId="875"/>
    <cellStyle name="Акцент1 3 2" xfId="876"/>
    <cellStyle name="Акцент1 4" xfId="877"/>
    <cellStyle name="Акцент1 4 2" xfId="878"/>
    <cellStyle name="Акцент1 5" xfId="879"/>
    <cellStyle name="Акцент1 5 2" xfId="880"/>
    <cellStyle name="Акцент1 6" xfId="881"/>
    <cellStyle name="Акцент1 6 2" xfId="882"/>
    <cellStyle name="Акцент1 7" xfId="883"/>
    <cellStyle name="Акцент1 7 2" xfId="884"/>
    <cellStyle name="Акцент1 8" xfId="885"/>
    <cellStyle name="Акцент1 8 2" xfId="886"/>
    <cellStyle name="Акцент1 9" xfId="887"/>
    <cellStyle name="Акцент1 9 2" xfId="888"/>
    <cellStyle name="Акцент2 10" xfId="889"/>
    <cellStyle name="Акцент2 2" xfId="890"/>
    <cellStyle name="Акцент2 2 2" xfId="891"/>
    <cellStyle name="Акцент2 2 3" xfId="892"/>
    <cellStyle name="Акцент2 2 4" xfId="2051"/>
    <cellStyle name="Акцент2 3" xfId="893"/>
    <cellStyle name="Акцент2 3 2" xfId="894"/>
    <cellStyle name="Акцент2 4" xfId="895"/>
    <cellStyle name="Акцент2 4 2" xfId="896"/>
    <cellStyle name="Акцент2 5" xfId="897"/>
    <cellStyle name="Акцент2 5 2" xfId="898"/>
    <cellStyle name="Акцент2 6" xfId="899"/>
    <cellStyle name="Акцент2 6 2" xfId="900"/>
    <cellStyle name="Акцент2 7" xfId="901"/>
    <cellStyle name="Акцент2 7 2" xfId="902"/>
    <cellStyle name="Акцент2 8" xfId="903"/>
    <cellStyle name="Акцент2 8 2" xfId="904"/>
    <cellStyle name="Акцент2 9" xfId="905"/>
    <cellStyle name="Акцент2 9 2" xfId="906"/>
    <cellStyle name="Акцент3 10" xfId="907"/>
    <cellStyle name="Акцент3 2" xfId="908"/>
    <cellStyle name="Акцент3 2 2" xfId="909"/>
    <cellStyle name="Акцент3 2 3" xfId="910"/>
    <cellStyle name="Акцент3 2 4" xfId="2052"/>
    <cellStyle name="Акцент3 3" xfId="911"/>
    <cellStyle name="Акцент3 3 2" xfId="912"/>
    <cellStyle name="Акцент3 4" xfId="913"/>
    <cellStyle name="Акцент3 4 2" xfId="914"/>
    <cellStyle name="Акцент3 5" xfId="915"/>
    <cellStyle name="Акцент3 5 2" xfId="916"/>
    <cellStyle name="Акцент3 6" xfId="917"/>
    <cellStyle name="Акцент3 6 2" xfId="918"/>
    <cellStyle name="Акцент3 7" xfId="919"/>
    <cellStyle name="Акцент3 7 2" xfId="920"/>
    <cellStyle name="Акцент3 8" xfId="921"/>
    <cellStyle name="Акцент3 8 2" xfId="922"/>
    <cellStyle name="Акцент3 9" xfId="923"/>
    <cellStyle name="Акцент3 9 2" xfId="924"/>
    <cellStyle name="Акцент4 10" xfId="925"/>
    <cellStyle name="Акцент4 2" xfId="926"/>
    <cellStyle name="Акцент4 2 2" xfId="927"/>
    <cellStyle name="Акцент4 2 3" xfId="928"/>
    <cellStyle name="Акцент4 2 4" xfId="2053"/>
    <cellStyle name="Акцент4 3" xfId="929"/>
    <cellStyle name="Акцент4 3 2" xfId="930"/>
    <cellStyle name="Акцент4 4" xfId="931"/>
    <cellStyle name="Акцент4 4 2" xfId="932"/>
    <cellStyle name="Акцент4 5" xfId="933"/>
    <cellStyle name="Акцент4 5 2" xfId="934"/>
    <cellStyle name="Акцент4 6" xfId="935"/>
    <cellStyle name="Акцент4 6 2" xfId="936"/>
    <cellStyle name="Акцент4 7" xfId="937"/>
    <cellStyle name="Акцент4 7 2" xfId="938"/>
    <cellStyle name="Акцент4 8" xfId="939"/>
    <cellStyle name="Акцент4 8 2" xfId="940"/>
    <cellStyle name="Акцент4 9" xfId="941"/>
    <cellStyle name="Акцент4 9 2" xfId="942"/>
    <cellStyle name="Акцент5 10" xfId="943"/>
    <cellStyle name="Акцент5 2" xfId="944"/>
    <cellStyle name="Акцент5 2 2" xfId="945"/>
    <cellStyle name="Акцент5 2 3" xfId="946"/>
    <cellStyle name="Акцент5 2 4" xfId="2054"/>
    <cellStyle name="Акцент5 3" xfId="947"/>
    <cellStyle name="Акцент5 3 2" xfId="948"/>
    <cellStyle name="Акцент5 4" xfId="949"/>
    <cellStyle name="Акцент5 4 2" xfId="950"/>
    <cellStyle name="Акцент5 5" xfId="951"/>
    <cellStyle name="Акцент5 5 2" xfId="952"/>
    <cellStyle name="Акцент5 6" xfId="953"/>
    <cellStyle name="Акцент5 6 2" xfId="954"/>
    <cellStyle name="Акцент5 7" xfId="955"/>
    <cellStyle name="Акцент5 7 2" xfId="956"/>
    <cellStyle name="Акцент5 8" xfId="957"/>
    <cellStyle name="Акцент5 8 2" xfId="958"/>
    <cellStyle name="Акцент5 9" xfId="959"/>
    <cellStyle name="Акцент5 9 2" xfId="960"/>
    <cellStyle name="Акцент6 10" xfId="961"/>
    <cellStyle name="Акцент6 2" xfId="962"/>
    <cellStyle name="Акцент6 2 2" xfId="963"/>
    <cellStyle name="Акцент6 2 3" xfId="964"/>
    <cellStyle name="Акцент6 2 4" xfId="2055"/>
    <cellStyle name="Акцент6 3" xfId="965"/>
    <cellStyle name="Акцент6 3 2" xfId="966"/>
    <cellStyle name="Акцент6 4" xfId="967"/>
    <cellStyle name="Акцент6 4 2" xfId="968"/>
    <cellStyle name="Акцент6 5" xfId="969"/>
    <cellStyle name="Акцент6 5 2" xfId="970"/>
    <cellStyle name="Акцент6 6" xfId="971"/>
    <cellStyle name="Акцент6 6 2" xfId="972"/>
    <cellStyle name="Акцент6 7" xfId="973"/>
    <cellStyle name="Акцент6 7 2" xfId="974"/>
    <cellStyle name="Акцент6 8" xfId="975"/>
    <cellStyle name="Акцент6 8 2" xfId="976"/>
    <cellStyle name="Акцент6 9" xfId="977"/>
    <cellStyle name="Акцент6 9 2" xfId="978"/>
    <cellStyle name="Беззащитный" xfId="152"/>
    <cellStyle name="Ввод  10" xfId="979"/>
    <cellStyle name="Ввод  2" xfId="980"/>
    <cellStyle name="Ввод  2 2" xfId="981"/>
    <cellStyle name="Ввод  2 3" xfId="982"/>
    <cellStyle name="Ввод  2 4" xfId="2056"/>
    <cellStyle name="Ввод  2_46EE.2011(v1.0)" xfId="983"/>
    <cellStyle name="Ввод  3" xfId="984"/>
    <cellStyle name="Ввод  3 2" xfId="985"/>
    <cellStyle name="Ввод  3_46EE.2011(v1.0)" xfId="986"/>
    <cellStyle name="Ввод  4" xfId="987"/>
    <cellStyle name="Ввод  4 2" xfId="988"/>
    <cellStyle name="Ввод  4_46EE.2011(v1.0)" xfId="989"/>
    <cellStyle name="Ввод  5" xfId="990"/>
    <cellStyle name="Ввод  5 2" xfId="991"/>
    <cellStyle name="Ввод  5_46EE.2011(v1.0)" xfId="992"/>
    <cellStyle name="Ввод  6" xfId="993"/>
    <cellStyle name="Ввод  6 2" xfId="994"/>
    <cellStyle name="Ввод  6_46EE.2011(v1.0)" xfId="995"/>
    <cellStyle name="Ввод  7" xfId="996"/>
    <cellStyle name="Ввод  7 2" xfId="997"/>
    <cellStyle name="Ввод  7_46EE.2011(v1.0)" xfId="998"/>
    <cellStyle name="Ввод  8" xfId="999"/>
    <cellStyle name="Ввод  8 2" xfId="1000"/>
    <cellStyle name="Ввод  8_46EE.2011(v1.0)" xfId="1001"/>
    <cellStyle name="Ввод  9" xfId="1002"/>
    <cellStyle name="Ввод  9 2" xfId="1003"/>
    <cellStyle name="Ввод  9_46EE.2011(v1.0)" xfId="1004"/>
    <cellStyle name="Вывод 10" xfId="1005"/>
    <cellStyle name="Вывод 2" xfId="1006"/>
    <cellStyle name="Вывод 2 2" xfId="1007"/>
    <cellStyle name="Вывод 2 3" xfId="1008"/>
    <cellStyle name="Вывод 2 4" xfId="2057"/>
    <cellStyle name="Вывод 2_46EE.2011(v1.0)" xfId="1009"/>
    <cellStyle name="Вывод 3" xfId="1010"/>
    <cellStyle name="Вывод 3 2" xfId="1011"/>
    <cellStyle name="Вывод 3_46EE.2011(v1.0)" xfId="1012"/>
    <cellStyle name="Вывод 4" xfId="1013"/>
    <cellStyle name="Вывод 4 2" xfId="1014"/>
    <cellStyle name="Вывод 4_46EE.2011(v1.0)" xfId="1015"/>
    <cellStyle name="Вывод 5" xfId="1016"/>
    <cellStyle name="Вывод 5 2" xfId="1017"/>
    <cellStyle name="Вывод 5_46EE.2011(v1.0)" xfId="1018"/>
    <cellStyle name="Вывод 6" xfId="1019"/>
    <cellStyle name="Вывод 6 2" xfId="1020"/>
    <cellStyle name="Вывод 6_46EE.2011(v1.0)" xfId="1021"/>
    <cellStyle name="Вывод 7" xfId="1022"/>
    <cellStyle name="Вывод 7 2" xfId="1023"/>
    <cellStyle name="Вывод 7_46EE.2011(v1.0)" xfId="1024"/>
    <cellStyle name="Вывод 8" xfId="1025"/>
    <cellStyle name="Вывод 8 2" xfId="1026"/>
    <cellStyle name="Вывод 8_46EE.2011(v1.0)" xfId="1027"/>
    <cellStyle name="Вывод 9" xfId="1028"/>
    <cellStyle name="Вывод 9 2" xfId="1029"/>
    <cellStyle name="Вывод 9_46EE.2011(v1.0)" xfId="1030"/>
    <cellStyle name="Вычисление 10" xfId="1031"/>
    <cellStyle name="Вычисление 2" xfId="1032"/>
    <cellStyle name="Вычисление 2 2" xfId="1033"/>
    <cellStyle name="Вычисление 2 3" xfId="1034"/>
    <cellStyle name="Вычисление 2 4" xfId="2058"/>
    <cellStyle name="Вычисление 2_46EE.2011(v1.0)" xfId="1035"/>
    <cellStyle name="Вычисление 3" xfId="1036"/>
    <cellStyle name="Вычисление 3 2" xfId="1037"/>
    <cellStyle name="Вычисление 3_46EE.2011(v1.0)" xfId="1038"/>
    <cellStyle name="Вычисление 4" xfId="1039"/>
    <cellStyle name="Вычисление 4 2" xfId="1040"/>
    <cellStyle name="Вычисление 4_46EE.2011(v1.0)" xfId="1041"/>
    <cellStyle name="Вычисление 5" xfId="1042"/>
    <cellStyle name="Вычисление 5 2" xfId="1043"/>
    <cellStyle name="Вычисление 5_46EE.2011(v1.0)" xfId="1044"/>
    <cellStyle name="Вычисление 6" xfId="1045"/>
    <cellStyle name="Вычисление 6 2" xfId="1046"/>
    <cellStyle name="Вычисление 6_46EE.2011(v1.0)" xfId="1047"/>
    <cellStyle name="Вычисление 7" xfId="1048"/>
    <cellStyle name="Вычисление 7 2" xfId="1049"/>
    <cellStyle name="Вычисление 7_46EE.2011(v1.0)" xfId="1050"/>
    <cellStyle name="Вычисление 8" xfId="1051"/>
    <cellStyle name="Вычисление 8 2" xfId="1052"/>
    <cellStyle name="Вычисление 8_46EE.2011(v1.0)" xfId="1053"/>
    <cellStyle name="Вычисление 9" xfId="1054"/>
    <cellStyle name="Вычисление 9 2" xfId="1055"/>
    <cellStyle name="Вычисление 9_46EE.2011(v1.0)" xfId="1056"/>
    <cellStyle name="Гиперссылка 2" xfId="1057"/>
    <cellStyle name="Гиперссылка 3" xfId="1058"/>
    <cellStyle name="Гиперссылка 4" xfId="1059"/>
    <cellStyle name="ДАТА" xfId="1060"/>
    <cellStyle name="ДАТА 2" xfId="1061"/>
    <cellStyle name="ДАТА 3" xfId="1062"/>
    <cellStyle name="ДАТА 4" xfId="1063"/>
    <cellStyle name="ДАТА 5" xfId="1064"/>
    <cellStyle name="ДАТА 6" xfId="1065"/>
    <cellStyle name="ДАТА 7" xfId="1066"/>
    <cellStyle name="ДАТА 8" xfId="1067"/>
    <cellStyle name="ДАТА_1" xfId="1068"/>
    <cellStyle name="Денежный 2" xfId="1069"/>
    <cellStyle name="Денежный 2 2" xfId="1070"/>
    <cellStyle name="Денежный 2 2 2" xfId="1071"/>
    <cellStyle name="Денежный 2 2 2 2" xfId="1072"/>
    <cellStyle name="Денежный 2 2 3" xfId="1073"/>
    <cellStyle name="Денежный 2 2 3 2" xfId="1074"/>
    <cellStyle name="Денежный 2 2 4" xfId="1075"/>
    <cellStyle name="Денежный 2 3" xfId="1076"/>
    <cellStyle name="Денежный 2 3 2" xfId="1077"/>
    <cellStyle name="Денежный 2 3 2 2" xfId="1078"/>
    <cellStyle name="Денежный 2 3 3" xfId="1079"/>
    <cellStyle name="Денежный 2 3 3 2" xfId="1080"/>
    <cellStyle name="Денежный 2 3 4" xfId="1081"/>
    <cellStyle name="Денежный 2 4" xfId="1082"/>
    <cellStyle name="Денежный 2 4 2" xfId="1083"/>
    <cellStyle name="Денежный 2 5" xfId="1084"/>
    <cellStyle name="Денежный 2 5 2" xfId="1085"/>
    <cellStyle name="Денежный 2 6" xfId="1086"/>
    <cellStyle name="Денежный 2 7" xfId="1087"/>
    <cellStyle name="Денежный 2 8" xfId="1088"/>
    <cellStyle name="Денежный 3" xfId="1089"/>
    <cellStyle name="Денежный 3 2" xfId="1090"/>
    <cellStyle name="Денежный 3 2 2" xfId="1091"/>
    <cellStyle name="Денежный 3 2 2 2" xfId="1092"/>
    <cellStyle name="Денежный 3 2 3" xfId="1093"/>
    <cellStyle name="Денежный 3 2 3 2" xfId="1094"/>
    <cellStyle name="Денежный 3 2 4" xfId="1095"/>
    <cellStyle name="Денежный 3 3" xfId="1096"/>
    <cellStyle name="Денежный 3 3 2" xfId="1097"/>
    <cellStyle name="Денежный 3 4" xfId="1098"/>
    <cellStyle name="Денежный 3 4 2" xfId="1099"/>
    <cellStyle name="Денежный 3 5" xfId="1100"/>
    <cellStyle name="Денежный 3 6" xfId="1101"/>
    <cellStyle name="Денежный 3 7" xfId="1102"/>
    <cellStyle name="Денежный 4" xfId="1103"/>
    <cellStyle name="Денежный 4 2" xfId="1104"/>
    <cellStyle name="Денежный 4 2 2" xfId="1105"/>
    <cellStyle name="Денежный 4 2 2 2" xfId="1106"/>
    <cellStyle name="Денежный 4 2 3" xfId="1107"/>
    <cellStyle name="Денежный 4 2 3 2" xfId="1108"/>
    <cellStyle name="Денежный 4 2 4" xfId="1109"/>
    <cellStyle name="Денежный 4 3" xfId="1110"/>
    <cellStyle name="Денежный 4 3 2" xfId="1111"/>
    <cellStyle name="Денежный 4 4" xfId="1112"/>
    <cellStyle name="Денежный 4 4 2" xfId="1113"/>
    <cellStyle name="Денежный 4 5" xfId="1114"/>
    <cellStyle name="Денежный 5" xfId="1115"/>
    <cellStyle name="Денежный 5 2" xfId="1116"/>
    <cellStyle name="Денежный 5 2 2" xfId="1117"/>
    <cellStyle name="Денежный 5 2 2 2" xfId="1118"/>
    <cellStyle name="Денежный 5 2 3" xfId="1119"/>
    <cellStyle name="Денежный 5 2 3 2" xfId="1120"/>
    <cellStyle name="Денежный 5 2 4" xfId="1121"/>
    <cellStyle name="Денежный 5 3" xfId="1122"/>
    <cellStyle name="Денежный 5 3 2" xfId="1123"/>
    <cellStyle name="Денежный 5 4" xfId="1124"/>
    <cellStyle name="Денежный 5 4 2" xfId="1125"/>
    <cellStyle name="Денежный 5 5" xfId="1126"/>
    <cellStyle name="Денежный 6" xfId="1127"/>
    <cellStyle name="Денежный 7" xfId="1128"/>
    <cellStyle name="Денежный 8" xfId="1129"/>
    <cellStyle name="Заголовок" xfId="153"/>
    <cellStyle name="Заголовок 1 10" xfId="1130"/>
    <cellStyle name="Заголовок 1 2" xfId="1131"/>
    <cellStyle name="Заголовок 1 2 2" xfId="1132"/>
    <cellStyle name="Заголовок 1 2 3" xfId="2059"/>
    <cellStyle name="Заголовок 1 2 4" xfId="2060"/>
    <cellStyle name="Заголовок 1 2_46EE.2011(v1.0)" xfId="1133"/>
    <cellStyle name="Заголовок 1 3" xfId="1134"/>
    <cellStyle name="Заголовок 1 3 2" xfId="1135"/>
    <cellStyle name="Заголовок 1 3_46EE.2011(v1.0)" xfId="1136"/>
    <cellStyle name="Заголовок 1 4" xfId="1137"/>
    <cellStyle name="Заголовок 1 4 2" xfId="1138"/>
    <cellStyle name="Заголовок 1 4_46EE.2011(v1.0)" xfId="1139"/>
    <cellStyle name="Заголовок 1 5" xfId="1140"/>
    <cellStyle name="Заголовок 1 5 2" xfId="1141"/>
    <cellStyle name="Заголовок 1 5_46EE.2011(v1.0)" xfId="1142"/>
    <cellStyle name="Заголовок 1 6" xfId="1143"/>
    <cellStyle name="Заголовок 1 6 2" xfId="1144"/>
    <cellStyle name="Заголовок 1 6_46EE.2011(v1.0)" xfId="1145"/>
    <cellStyle name="Заголовок 1 7" xfId="1146"/>
    <cellStyle name="Заголовок 1 7 2" xfId="1147"/>
    <cellStyle name="Заголовок 1 7_46EE.2011(v1.0)" xfId="1148"/>
    <cellStyle name="Заголовок 1 8" xfId="1149"/>
    <cellStyle name="Заголовок 1 8 2" xfId="1150"/>
    <cellStyle name="Заголовок 1 8_46EE.2011(v1.0)" xfId="1151"/>
    <cellStyle name="Заголовок 1 9" xfId="1152"/>
    <cellStyle name="Заголовок 1 9 2" xfId="1153"/>
    <cellStyle name="Заголовок 1 9_46EE.2011(v1.0)" xfId="1154"/>
    <cellStyle name="Заголовок 2 10" xfId="1155"/>
    <cellStyle name="Заголовок 2 2" xfId="1156"/>
    <cellStyle name="Заголовок 2 2 2" xfId="1157"/>
    <cellStyle name="Заголовок 2 2 3" xfId="2061"/>
    <cellStyle name="Заголовок 2 2 4" xfId="2062"/>
    <cellStyle name="Заголовок 2 2_46EE.2011(v1.0)" xfId="1158"/>
    <cellStyle name="Заголовок 2 3" xfId="1159"/>
    <cellStyle name="Заголовок 2 3 2" xfId="1160"/>
    <cellStyle name="Заголовок 2 3_46EE.2011(v1.0)" xfId="1161"/>
    <cellStyle name="Заголовок 2 4" xfId="1162"/>
    <cellStyle name="Заголовок 2 4 2" xfId="1163"/>
    <cellStyle name="Заголовок 2 4_46EE.2011(v1.0)" xfId="1164"/>
    <cellStyle name="Заголовок 2 5" xfId="1165"/>
    <cellStyle name="Заголовок 2 5 2" xfId="1166"/>
    <cellStyle name="Заголовок 2 5_46EE.2011(v1.0)" xfId="1167"/>
    <cellStyle name="Заголовок 2 6" xfId="1168"/>
    <cellStyle name="Заголовок 2 6 2" xfId="1169"/>
    <cellStyle name="Заголовок 2 6_46EE.2011(v1.0)" xfId="1170"/>
    <cellStyle name="Заголовок 2 7" xfId="1171"/>
    <cellStyle name="Заголовок 2 7 2" xfId="1172"/>
    <cellStyle name="Заголовок 2 7_46EE.2011(v1.0)" xfId="1173"/>
    <cellStyle name="Заголовок 2 8" xfId="1174"/>
    <cellStyle name="Заголовок 2 8 2" xfId="1175"/>
    <cellStyle name="Заголовок 2 8_46EE.2011(v1.0)" xfId="1176"/>
    <cellStyle name="Заголовок 2 9" xfId="1177"/>
    <cellStyle name="Заголовок 2 9 2" xfId="1178"/>
    <cellStyle name="Заголовок 2 9_46EE.2011(v1.0)" xfId="1179"/>
    <cellStyle name="Заголовок 3 10" xfId="1180"/>
    <cellStyle name="Заголовок 3 2" xfId="1181"/>
    <cellStyle name="Заголовок 3 2 2" xfId="1182"/>
    <cellStyle name="Заголовок 3 2 3" xfId="2063"/>
    <cellStyle name="Заголовок 3 2 4" xfId="2064"/>
    <cellStyle name="Заголовок 3 2_46EE.2011(v1.0)" xfId="1183"/>
    <cellStyle name="Заголовок 3 3" xfId="1184"/>
    <cellStyle name="Заголовок 3 3 2" xfId="1185"/>
    <cellStyle name="Заголовок 3 3_46EE.2011(v1.0)" xfId="1186"/>
    <cellStyle name="Заголовок 3 4" xfId="1187"/>
    <cellStyle name="Заголовок 3 4 2" xfId="1188"/>
    <cellStyle name="Заголовок 3 4_46EE.2011(v1.0)" xfId="1189"/>
    <cellStyle name="Заголовок 3 5" xfId="1190"/>
    <cellStyle name="Заголовок 3 5 2" xfId="1191"/>
    <cellStyle name="Заголовок 3 5_46EE.2011(v1.0)" xfId="1192"/>
    <cellStyle name="Заголовок 3 6" xfId="1193"/>
    <cellStyle name="Заголовок 3 6 2" xfId="1194"/>
    <cellStyle name="Заголовок 3 6_46EE.2011(v1.0)" xfId="1195"/>
    <cellStyle name="Заголовок 3 7" xfId="1196"/>
    <cellStyle name="Заголовок 3 7 2" xfId="1197"/>
    <cellStyle name="Заголовок 3 7_46EE.2011(v1.0)" xfId="1198"/>
    <cellStyle name="Заголовок 3 8" xfId="1199"/>
    <cellStyle name="Заголовок 3 8 2" xfId="1200"/>
    <cellStyle name="Заголовок 3 8_46EE.2011(v1.0)" xfId="1201"/>
    <cellStyle name="Заголовок 3 9" xfId="1202"/>
    <cellStyle name="Заголовок 3 9 2" xfId="1203"/>
    <cellStyle name="Заголовок 3 9_46EE.2011(v1.0)" xfId="1204"/>
    <cellStyle name="Заголовок 4 10" xfId="1205"/>
    <cellStyle name="Заголовок 4 2" xfId="1206"/>
    <cellStyle name="Заголовок 4 2 2" xfId="1207"/>
    <cellStyle name="Заголовок 4 2 3" xfId="2065"/>
    <cellStyle name="Заголовок 4 2 4" xfId="2066"/>
    <cellStyle name="Заголовок 4 3" xfId="1208"/>
    <cellStyle name="Заголовок 4 3 2" xfId="1209"/>
    <cellStyle name="Заголовок 4 4" xfId="1210"/>
    <cellStyle name="Заголовок 4 4 2" xfId="1211"/>
    <cellStyle name="Заголовок 4 5" xfId="1212"/>
    <cellStyle name="Заголовок 4 5 2" xfId="1213"/>
    <cellStyle name="Заголовок 4 6" xfId="1214"/>
    <cellStyle name="Заголовок 4 6 2" xfId="1215"/>
    <cellStyle name="Заголовок 4 7" xfId="1216"/>
    <cellStyle name="Заголовок 4 7 2" xfId="1217"/>
    <cellStyle name="Заголовок 4 8" xfId="1218"/>
    <cellStyle name="Заголовок 4 8 2" xfId="1219"/>
    <cellStyle name="Заголовок 4 9" xfId="1220"/>
    <cellStyle name="Заголовок 4 9 2" xfId="1221"/>
    <cellStyle name="Заголовок 5" xfId="2067"/>
    <cellStyle name="ЗАГОЛОВОК1" xfId="1222"/>
    <cellStyle name="ЗАГОЛОВОК2" xfId="1223"/>
    <cellStyle name="ЗаголовокСтолбца" xfId="154"/>
    <cellStyle name="ЗаголовокСтолбца 2" xfId="2068"/>
    <cellStyle name="Защитный" xfId="155"/>
    <cellStyle name="Значение" xfId="156"/>
    <cellStyle name="Значение 2" xfId="2069"/>
    <cellStyle name="Зоголовок" xfId="1224"/>
    <cellStyle name="Итог 10" xfId="1225"/>
    <cellStyle name="Итог 2" xfId="1226"/>
    <cellStyle name="Итог 2 2" xfId="1227"/>
    <cellStyle name="Итог 2 3" xfId="2070"/>
    <cellStyle name="Итог 2 4" xfId="2071"/>
    <cellStyle name="Итог 2_46EE.2011(v1.0)" xfId="1228"/>
    <cellStyle name="Итог 3" xfId="1229"/>
    <cellStyle name="Итог 3 2" xfId="1230"/>
    <cellStyle name="Итог 3_46EE.2011(v1.0)" xfId="1231"/>
    <cellStyle name="Итог 4" xfId="1232"/>
    <cellStyle name="Итог 4 2" xfId="1233"/>
    <cellStyle name="Итог 4_46EE.2011(v1.0)" xfId="1234"/>
    <cellStyle name="Итог 5" xfId="1235"/>
    <cellStyle name="Итог 5 2" xfId="1236"/>
    <cellStyle name="Итог 5_46EE.2011(v1.0)" xfId="1237"/>
    <cellStyle name="Итог 6" xfId="1238"/>
    <cellStyle name="Итог 6 2" xfId="1239"/>
    <cellStyle name="Итог 6_46EE.2011(v1.0)" xfId="1240"/>
    <cellStyle name="Итог 7" xfId="1241"/>
    <cellStyle name="Итог 7 2" xfId="1242"/>
    <cellStyle name="Итог 7_46EE.2011(v1.0)" xfId="1243"/>
    <cellStyle name="Итог 8" xfId="1244"/>
    <cellStyle name="Итог 8 2" xfId="1245"/>
    <cellStyle name="Итог 8_46EE.2011(v1.0)" xfId="1246"/>
    <cellStyle name="Итог 9" xfId="1247"/>
    <cellStyle name="Итог 9 2" xfId="1248"/>
    <cellStyle name="Итог 9_46EE.2011(v1.0)" xfId="1249"/>
    <cellStyle name="Итоги" xfId="1250"/>
    <cellStyle name="Итоги 2" xfId="1251"/>
    <cellStyle name="Итого" xfId="1252"/>
    <cellStyle name="ИТОГОВЫЙ" xfId="1253"/>
    <cellStyle name="ИТОГОВЫЙ 2" xfId="1254"/>
    <cellStyle name="ИТОГОВЫЙ 3" xfId="1255"/>
    <cellStyle name="ИТОГОВЫЙ 4" xfId="1256"/>
    <cellStyle name="ИТОГОВЫЙ 5" xfId="1257"/>
    <cellStyle name="ИТОГОВЫЙ 6" xfId="1258"/>
    <cellStyle name="ИТОГОВЫЙ 7" xfId="1259"/>
    <cellStyle name="ИТОГОВЫЙ 8" xfId="1260"/>
    <cellStyle name="ИТОГОВЫЙ_1" xfId="1261"/>
    <cellStyle name="Контрольная ячейка 10" xfId="1262"/>
    <cellStyle name="Контрольная ячейка 2" xfId="1263"/>
    <cellStyle name="Контрольная ячейка 2 2" xfId="1264"/>
    <cellStyle name="Контрольная ячейка 2 3" xfId="1265"/>
    <cellStyle name="Контрольная ячейка 2 4" xfId="2072"/>
    <cellStyle name="Контрольная ячейка 2_46EE.2011(v1.0)" xfId="1266"/>
    <cellStyle name="Контрольная ячейка 3" xfId="1267"/>
    <cellStyle name="Контрольная ячейка 3 2" xfId="1268"/>
    <cellStyle name="Контрольная ячейка 3_46EE.2011(v1.0)" xfId="1269"/>
    <cellStyle name="Контрольная ячейка 4" xfId="1270"/>
    <cellStyle name="Контрольная ячейка 4 2" xfId="1271"/>
    <cellStyle name="Контрольная ячейка 4_46EE.2011(v1.0)" xfId="1272"/>
    <cellStyle name="Контрольная ячейка 5" xfId="1273"/>
    <cellStyle name="Контрольная ячейка 5 2" xfId="1274"/>
    <cellStyle name="Контрольная ячейка 5_46EE.2011(v1.0)" xfId="1275"/>
    <cellStyle name="Контрольная ячейка 6" xfId="1276"/>
    <cellStyle name="Контрольная ячейка 6 2" xfId="1277"/>
    <cellStyle name="Контрольная ячейка 6_46EE.2011(v1.0)" xfId="1278"/>
    <cellStyle name="Контрольная ячейка 7" xfId="1279"/>
    <cellStyle name="Контрольная ячейка 7 2" xfId="1280"/>
    <cellStyle name="Контрольная ячейка 7_46EE.2011(v1.0)" xfId="1281"/>
    <cellStyle name="Контрольная ячейка 8" xfId="1282"/>
    <cellStyle name="Контрольная ячейка 8 2" xfId="1283"/>
    <cellStyle name="Контрольная ячейка 8_46EE.2011(v1.0)" xfId="1284"/>
    <cellStyle name="Контрольная ячейка 9" xfId="1285"/>
    <cellStyle name="Контрольная ячейка 9 2" xfId="1286"/>
    <cellStyle name="Контрольная ячейка 9_46EE.2011(v1.0)" xfId="1287"/>
    <cellStyle name="ЛокСмета" xfId="1288"/>
    <cellStyle name="Мой заголовок" xfId="1289"/>
    <cellStyle name="Мой заголовок листа" xfId="1290"/>
    <cellStyle name="Мой заголовок листа 2" xfId="1291"/>
    <cellStyle name="Мои наименования показателей" xfId="1292"/>
    <cellStyle name="Мои наименования показателей 2" xfId="1293"/>
    <cellStyle name="Мои наименования показателей 2 2" xfId="1294"/>
    <cellStyle name="Мои наименования показателей 2 3" xfId="1295"/>
    <cellStyle name="Мои наименования показателей 2 4" xfId="1296"/>
    <cellStyle name="Мои наименования показателей 2 5" xfId="1297"/>
    <cellStyle name="Мои наименования показателей 2 6" xfId="1298"/>
    <cellStyle name="Мои наименования показателей 2 7" xfId="1299"/>
    <cellStyle name="Мои наименования показателей 2 8" xfId="1300"/>
    <cellStyle name="Мои наименования показателей 2_1" xfId="1301"/>
    <cellStyle name="Мои наименования показателей 3" xfId="1302"/>
    <cellStyle name="Мои наименования показателей 3 2" xfId="1303"/>
    <cellStyle name="Мои наименования показателей 3 3" xfId="1304"/>
    <cellStyle name="Мои наименования показателей 3 4" xfId="1305"/>
    <cellStyle name="Мои наименования показателей 3 5" xfId="1306"/>
    <cellStyle name="Мои наименования показателей 3 6" xfId="1307"/>
    <cellStyle name="Мои наименования показателей 3 7" xfId="1308"/>
    <cellStyle name="Мои наименования показателей 3 8" xfId="1309"/>
    <cellStyle name="Мои наименования показателей 3_1" xfId="1310"/>
    <cellStyle name="Мои наименования показателей 4" xfId="1311"/>
    <cellStyle name="Мои наименования показателей 4 2" xfId="1312"/>
    <cellStyle name="Мои наименования показателей 4 3" xfId="1313"/>
    <cellStyle name="Мои наименования показателей 4 4" xfId="1314"/>
    <cellStyle name="Мои наименования показателей 4 5" xfId="1315"/>
    <cellStyle name="Мои наименования показателей 4 6" xfId="1316"/>
    <cellStyle name="Мои наименования показателей 4 7" xfId="1317"/>
    <cellStyle name="Мои наименования показателей 4 8" xfId="1318"/>
    <cellStyle name="Мои наименования показателей 4_1" xfId="1319"/>
    <cellStyle name="Мои наименования показателей 5" xfId="1320"/>
    <cellStyle name="Мои наименования показателей 5 2" xfId="1321"/>
    <cellStyle name="Мои наименования показателей 5 3" xfId="1322"/>
    <cellStyle name="Мои наименования показателей 5 4" xfId="1323"/>
    <cellStyle name="Мои наименования показателей 5 5" xfId="1324"/>
    <cellStyle name="Мои наименования показателей 5 6" xfId="1325"/>
    <cellStyle name="Мои наименования показателей 5 7" xfId="1326"/>
    <cellStyle name="Мои наименования показателей 5 8" xfId="1327"/>
    <cellStyle name="Мои наименования показателей 5_1" xfId="1328"/>
    <cellStyle name="Мои наименования показателей 6" xfId="1329"/>
    <cellStyle name="Мои наименования показателей 6 2" xfId="1330"/>
    <cellStyle name="Мои наименования показателей 6_46EE.2011(v1.0)" xfId="1331"/>
    <cellStyle name="Мои наименования показателей 7" xfId="1332"/>
    <cellStyle name="Мои наименования показателей 7 2" xfId="1333"/>
    <cellStyle name="Мои наименования показателей 7_46EE.2011(v1.0)" xfId="1334"/>
    <cellStyle name="Мои наименования показателей 8" xfId="1335"/>
    <cellStyle name="Мои наименования показателей 8 2" xfId="1336"/>
    <cellStyle name="Мои наименования показателей 8_46EE.2011(v1.0)" xfId="1337"/>
    <cellStyle name="Мои наименования показателей_46TE.RT(v1.0)" xfId="1338"/>
    <cellStyle name="назв фил" xfId="1339"/>
    <cellStyle name="Название 10" xfId="1340"/>
    <cellStyle name="Название 2" xfId="1341"/>
    <cellStyle name="Название 2 2" xfId="1342"/>
    <cellStyle name="Название 2 3" xfId="2073"/>
    <cellStyle name="Название 3" xfId="1343"/>
    <cellStyle name="Название 3 2" xfId="1344"/>
    <cellStyle name="Название 4" xfId="1345"/>
    <cellStyle name="Название 4 2" xfId="1346"/>
    <cellStyle name="Название 5" xfId="1347"/>
    <cellStyle name="Название 5 2" xfId="1348"/>
    <cellStyle name="Название 6" xfId="1349"/>
    <cellStyle name="Название 6 2" xfId="1350"/>
    <cellStyle name="Название 7" xfId="1351"/>
    <cellStyle name="Название 7 2" xfId="1352"/>
    <cellStyle name="Название 8" xfId="1353"/>
    <cellStyle name="Название 8 2" xfId="1354"/>
    <cellStyle name="Название 9" xfId="1355"/>
    <cellStyle name="Название 9 2" xfId="1356"/>
    <cellStyle name="Нейтральный 10" xfId="1357"/>
    <cellStyle name="Нейтральный 2" xfId="1358"/>
    <cellStyle name="Нейтральный 2 2" xfId="1359"/>
    <cellStyle name="Нейтральный 2 3" xfId="1360"/>
    <cellStyle name="Нейтральный 2 4" xfId="2074"/>
    <cellStyle name="Нейтральный 3" xfId="1361"/>
    <cellStyle name="Нейтральный 3 2" xfId="1362"/>
    <cellStyle name="Нейтральный 4" xfId="1363"/>
    <cellStyle name="Нейтральный 4 2" xfId="1364"/>
    <cellStyle name="Нейтральный 5" xfId="1365"/>
    <cellStyle name="Нейтральный 5 2" xfId="1366"/>
    <cellStyle name="Нейтральный 6" xfId="1367"/>
    <cellStyle name="Нейтральный 6 2" xfId="1368"/>
    <cellStyle name="Нейтральный 7" xfId="1369"/>
    <cellStyle name="Нейтральный 7 2" xfId="1370"/>
    <cellStyle name="Нейтральный 8" xfId="1371"/>
    <cellStyle name="Нейтральный 8 2" xfId="1372"/>
    <cellStyle name="Нейтральный 9" xfId="1373"/>
    <cellStyle name="Нейтральный 9 2" xfId="1374"/>
    <cellStyle name="Обычнsй" xfId="1375"/>
    <cellStyle name="Обычный" xfId="0" builtinId="0"/>
    <cellStyle name="Обычный 10" xfId="1376"/>
    <cellStyle name="Обычный 10 2" xfId="1377"/>
    <cellStyle name="Обычный 10 2 2" xfId="1378"/>
    <cellStyle name="Обычный 10 2_ФОРМЫ ОТЧЁТОВ ЭСХ от Татьяны Султановой" xfId="1379"/>
    <cellStyle name="Обычный 10 5" xfId="1380"/>
    <cellStyle name="Обычный 100" xfId="2075"/>
    <cellStyle name="Обычный 100 2" xfId="2076"/>
    <cellStyle name="Обычный 101" xfId="2077"/>
    <cellStyle name="Обычный 101 2" xfId="2078"/>
    <cellStyle name="Обычный 102" xfId="2079"/>
    <cellStyle name="Обычный 102 2" xfId="2080"/>
    <cellStyle name="Обычный 103" xfId="2081"/>
    <cellStyle name="Обычный 103 2" xfId="2082"/>
    <cellStyle name="Обычный 104" xfId="2083"/>
    <cellStyle name="Обычный 104 2" xfId="2084"/>
    <cellStyle name="Обычный 105" xfId="2085"/>
    <cellStyle name="Обычный 105 2" xfId="2086"/>
    <cellStyle name="Обычный 106" xfId="2087"/>
    <cellStyle name="Обычный 106 2" xfId="2088"/>
    <cellStyle name="Обычный 107" xfId="2089"/>
    <cellStyle name="Обычный 107 2" xfId="2090"/>
    <cellStyle name="Обычный 108" xfId="2091"/>
    <cellStyle name="Обычный 108 2" xfId="2092"/>
    <cellStyle name="Обычный 109" xfId="2093"/>
    <cellStyle name="Обычный 109 2" xfId="2094"/>
    <cellStyle name="Обычный 11" xfId="1381"/>
    <cellStyle name="Обычный 11 2" xfId="1382"/>
    <cellStyle name="Обычный 11 2 2" xfId="1383"/>
    <cellStyle name="Обычный 11 2 3" xfId="1384"/>
    <cellStyle name="Обычный 11 3" xfId="1385"/>
    <cellStyle name="Обычный 11 4" xfId="1386"/>
    <cellStyle name="Обычный 11 5" xfId="1387"/>
    <cellStyle name="Обычный 11_Xl0000591" xfId="1388"/>
    <cellStyle name="Обычный 110" xfId="2095"/>
    <cellStyle name="Обычный 110 2" xfId="2096"/>
    <cellStyle name="Обычный 111" xfId="2097"/>
    <cellStyle name="Обычный 111 2" xfId="2098"/>
    <cellStyle name="Обычный 112" xfId="2099"/>
    <cellStyle name="Обычный 112 2" xfId="2100"/>
    <cellStyle name="Обычный 113" xfId="2101"/>
    <cellStyle name="Обычный 113 2" xfId="2102"/>
    <cellStyle name="Обычный 114" xfId="2103"/>
    <cellStyle name="Обычный 114 2" xfId="2104"/>
    <cellStyle name="Обычный 115" xfId="2105"/>
    <cellStyle name="Обычный 115 2" xfId="2106"/>
    <cellStyle name="Обычный 116" xfId="2107"/>
    <cellStyle name="Обычный 116 2" xfId="2108"/>
    <cellStyle name="Обычный 117" xfId="2109"/>
    <cellStyle name="Обычный 117 2" xfId="2110"/>
    <cellStyle name="Обычный 118" xfId="2111"/>
    <cellStyle name="Обычный 118 2" xfId="2112"/>
    <cellStyle name="Обычный 119" xfId="2113"/>
    <cellStyle name="Обычный 119 2" xfId="2114"/>
    <cellStyle name="Обычный 12" xfId="1389"/>
    <cellStyle name="Обычный 12 2" xfId="1390"/>
    <cellStyle name="Обычный 12 2 2" xfId="1391"/>
    <cellStyle name="Обычный 12 2 2 2" xfId="1392"/>
    <cellStyle name="Обычный 12 3" xfId="1393"/>
    <cellStyle name="Обычный 12 4" xfId="1394"/>
    <cellStyle name="Обычный 12_Xl0000591" xfId="1395"/>
    <cellStyle name="Обычный 120" xfId="2115"/>
    <cellStyle name="Обычный 120 2" xfId="2116"/>
    <cellStyle name="Обычный 121" xfId="2117"/>
    <cellStyle name="Обычный 121 2" xfId="2118"/>
    <cellStyle name="Обычный 122" xfId="2119"/>
    <cellStyle name="Обычный 122 2" xfId="2120"/>
    <cellStyle name="Обычный 123" xfId="2121"/>
    <cellStyle name="Обычный 123 2" xfId="2122"/>
    <cellStyle name="Обычный 124" xfId="2123"/>
    <cellStyle name="Обычный 124 2" xfId="2124"/>
    <cellStyle name="Обычный 125" xfId="2125"/>
    <cellStyle name="Обычный 125 2" xfId="2126"/>
    <cellStyle name="Обычный 126" xfId="2127"/>
    <cellStyle name="Обычный 126 2" xfId="2128"/>
    <cellStyle name="Обычный 127" xfId="2129"/>
    <cellStyle name="Обычный 127 2" xfId="2130"/>
    <cellStyle name="Обычный 128" xfId="2131"/>
    <cellStyle name="Обычный 128 2" xfId="2132"/>
    <cellStyle name="Обычный 129" xfId="2133"/>
    <cellStyle name="Обычный 129 2" xfId="2134"/>
    <cellStyle name="Обычный 13" xfId="1396"/>
    <cellStyle name="Обычный 13 2" xfId="1397"/>
    <cellStyle name="Обычный 13 3" xfId="1398"/>
    <cellStyle name="Обычный 130" xfId="2135"/>
    <cellStyle name="Обычный 130 2" xfId="2136"/>
    <cellStyle name="Обычный 131" xfId="2137"/>
    <cellStyle name="Обычный 131 2" xfId="2138"/>
    <cellStyle name="Обычный 132" xfId="2139"/>
    <cellStyle name="Обычный 132 2" xfId="2140"/>
    <cellStyle name="Обычный 133" xfId="2141"/>
    <cellStyle name="Обычный 133 2" xfId="2142"/>
    <cellStyle name="Обычный 134" xfId="2143"/>
    <cellStyle name="Обычный 134 2" xfId="2144"/>
    <cellStyle name="Обычный 135" xfId="2145"/>
    <cellStyle name="Обычный 135 2" xfId="2146"/>
    <cellStyle name="Обычный 136" xfId="2147"/>
    <cellStyle name="Обычный 136 2" xfId="2148"/>
    <cellStyle name="Обычный 137" xfId="2149"/>
    <cellStyle name="Обычный 137 2" xfId="2150"/>
    <cellStyle name="Обычный 138" xfId="2151"/>
    <cellStyle name="Обычный 138 2" xfId="2152"/>
    <cellStyle name="Обычный 139" xfId="2153"/>
    <cellStyle name="Обычный 139 2" xfId="2154"/>
    <cellStyle name="Обычный 14" xfId="1399"/>
    <cellStyle name="Обычный 14 2" xfId="1400"/>
    <cellStyle name="Обычный 14 2 2" xfId="1401"/>
    <cellStyle name="Обычный 14 2 2 2" xfId="1402"/>
    <cellStyle name="Обычный 14 2 3" xfId="1403"/>
    <cellStyle name="Обычный 14 2 3 2" xfId="1404"/>
    <cellStyle name="Обычный 14 2 4" xfId="1405"/>
    <cellStyle name="Обычный 14 3" xfId="1406"/>
    <cellStyle name="Обычный 14 3 2" xfId="1407"/>
    <cellStyle name="Обычный 14 3 2 2" xfId="1408"/>
    <cellStyle name="Обычный 14 3 3" xfId="1409"/>
    <cellStyle name="Обычный 14 3 3 2" xfId="1410"/>
    <cellStyle name="Обычный 14 3 4" xfId="1411"/>
    <cellStyle name="Обычный 14 3 5" xfId="1412"/>
    <cellStyle name="Обычный 14 4" xfId="1413"/>
    <cellStyle name="Обычный 14 4 2" xfId="1414"/>
    <cellStyle name="Обычный 14 5" xfId="1415"/>
    <cellStyle name="Обычный 14 5 2" xfId="1416"/>
    <cellStyle name="Обычный 14 6" xfId="1417"/>
    <cellStyle name="Обычный 14 7" xfId="1418"/>
    <cellStyle name="Обычный 140" xfId="2155"/>
    <cellStyle name="Обычный 140 2" xfId="2156"/>
    <cellStyle name="Обычный 141" xfId="2157"/>
    <cellStyle name="Обычный 141 2" xfId="2158"/>
    <cellStyle name="Обычный 142" xfId="2159"/>
    <cellStyle name="Обычный 142 2" xfId="2160"/>
    <cellStyle name="Обычный 143" xfId="2161"/>
    <cellStyle name="Обычный 143 2" xfId="2162"/>
    <cellStyle name="Обычный 144" xfId="2163"/>
    <cellStyle name="Обычный 144 2" xfId="2164"/>
    <cellStyle name="Обычный 145" xfId="2165"/>
    <cellStyle name="Обычный 145 2" xfId="2166"/>
    <cellStyle name="Обычный 146" xfId="2167"/>
    <cellStyle name="Обычный 146 2" xfId="2168"/>
    <cellStyle name="Обычный 147" xfId="2169"/>
    <cellStyle name="Обычный 147 2" xfId="2170"/>
    <cellStyle name="Обычный 148" xfId="2171"/>
    <cellStyle name="Обычный 148 2" xfId="2172"/>
    <cellStyle name="Обычный 149" xfId="2173"/>
    <cellStyle name="Обычный 149 2" xfId="2174"/>
    <cellStyle name="Обычный 15" xfId="1419"/>
    <cellStyle name="Обычный 15 2" xfId="1420"/>
    <cellStyle name="Обычный 15 2 2" xfId="1421"/>
    <cellStyle name="Обычный 15 3" xfId="1422"/>
    <cellStyle name="Обычный 15 4" xfId="1423"/>
    <cellStyle name="Обычный 150" xfId="2175"/>
    <cellStyle name="Обычный 150 2" xfId="2176"/>
    <cellStyle name="Обычный 151" xfId="2177"/>
    <cellStyle name="Обычный 151 2" xfId="2178"/>
    <cellStyle name="Обычный 152" xfId="2179"/>
    <cellStyle name="Обычный 152 2" xfId="2180"/>
    <cellStyle name="Обычный 153" xfId="2181"/>
    <cellStyle name="Обычный 153 2" xfId="2182"/>
    <cellStyle name="Обычный 154" xfId="2183"/>
    <cellStyle name="Обычный 154 2" xfId="2184"/>
    <cellStyle name="Обычный 155" xfId="2185"/>
    <cellStyle name="Обычный 155 2" xfId="2186"/>
    <cellStyle name="Обычный 156" xfId="2187"/>
    <cellStyle name="Обычный 156 2" xfId="2188"/>
    <cellStyle name="Обычный 157" xfId="2189"/>
    <cellStyle name="Обычный 157 2" xfId="2190"/>
    <cellStyle name="Обычный 158" xfId="2191"/>
    <cellStyle name="Обычный 158 2" xfId="2192"/>
    <cellStyle name="Обычный 159" xfId="2193"/>
    <cellStyle name="Обычный 159 2" xfId="2194"/>
    <cellStyle name="Обычный 16" xfId="1424"/>
    <cellStyle name="Обычный 16 2" xfId="1425"/>
    <cellStyle name="Обычный 16 2 2" xfId="1426"/>
    <cellStyle name="Обычный 16 2 2 2" xfId="1427"/>
    <cellStyle name="Обычный 16 2 3" xfId="1428"/>
    <cellStyle name="Обычный 16 2 3 2" xfId="1429"/>
    <cellStyle name="Обычный 16 2 4" xfId="1430"/>
    <cellStyle name="Обычный 16 2 5" xfId="1431"/>
    <cellStyle name="Обычный 16 3" xfId="1432"/>
    <cellStyle name="Обычный 16 3 2" xfId="1433"/>
    <cellStyle name="Обычный 16 4" xfId="1434"/>
    <cellStyle name="Обычный 16 4 2" xfId="1435"/>
    <cellStyle name="Обычный 16 5" xfId="1436"/>
    <cellStyle name="Обычный 16 6" xfId="1437"/>
    <cellStyle name="Обычный 160" xfId="2195"/>
    <cellStyle name="Обычный 160 2" xfId="2196"/>
    <cellStyle name="Обычный 161" xfId="2197"/>
    <cellStyle name="Обычный 161 2" xfId="2198"/>
    <cellStyle name="Обычный 162" xfId="2199"/>
    <cellStyle name="Обычный 162 2" xfId="2200"/>
    <cellStyle name="Обычный 163" xfId="2201"/>
    <cellStyle name="Обычный 163 2" xfId="2202"/>
    <cellStyle name="Обычный 164" xfId="1438"/>
    <cellStyle name="Обычный 164 2" xfId="2203"/>
    <cellStyle name="Обычный 165" xfId="2204"/>
    <cellStyle name="Обычный 165 2" xfId="2205"/>
    <cellStyle name="Обычный 166" xfId="2206"/>
    <cellStyle name="Обычный 166 2" xfId="2207"/>
    <cellStyle name="Обычный 167" xfId="2208"/>
    <cellStyle name="Обычный 167 2" xfId="2209"/>
    <cellStyle name="Обычный 168" xfId="2210"/>
    <cellStyle name="Обычный 168 2" xfId="2211"/>
    <cellStyle name="Обычный 169" xfId="2212"/>
    <cellStyle name="Обычный 169 2" xfId="2213"/>
    <cellStyle name="Обычный 17" xfId="1439"/>
    <cellStyle name="Обычный 17 2" xfId="1440"/>
    <cellStyle name="Обычный 17 2 2" xfId="1441"/>
    <cellStyle name="Обычный 17 2 2 2" xfId="1442"/>
    <cellStyle name="Обычный 17 2 3" xfId="1443"/>
    <cellStyle name="Обычный 17 2 3 2" xfId="1444"/>
    <cellStyle name="Обычный 17 2 4" xfId="1445"/>
    <cellStyle name="Обычный 17 3" xfId="1446"/>
    <cellStyle name="Обычный 17 3 2" xfId="1447"/>
    <cellStyle name="Обычный 17 4" xfId="1448"/>
    <cellStyle name="Обычный 17 4 2" xfId="1449"/>
    <cellStyle name="Обычный 17 5" xfId="1450"/>
    <cellStyle name="Обычный 170" xfId="2214"/>
    <cellStyle name="Обычный 170 2" xfId="2215"/>
    <cellStyle name="Обычный 171" xfId="2216"/>
    <cellStyle name="Обычный 171 2" xfId="2217"/>
    <cellStyle name="Обычный 172" xfId="2218"/>
    <cellStyle name="Обычный 172 2" xfId="2219"/>
    <cellStyle name="Обычный 173" xfId="2220"/>
    <cellStyle name="Обычный 173 2" xfId="2221"/>
    <cellStyle name="Обычный 174" xfId="2222"/>
    <cellStyle name="Обычный 174 2" xfId="2223"/>
    <cellStyle name="Обычный 175" xfId="2224"/>
    <cellStyle name="Обычный 175 2" xfId="2225"/>
    <cellStyle name="Обычный 176" xfId="2226"/>
    <cellStyle name="Обычный 176 2" xfId="2227"/>
    <cellStyle name="Обычный 177" xfId="2228"/>
    <cellStyle name="Обычный 177 2" xfId="2229"/>
    <cellStyle name="Обычный 178" xfId="2230"/>
    <cellStyle name="Обычный 178 2" xfId="2231"/>
    <cellStyle name="Обычный 179" xfId="2232"/>
    <cellStyle name="Обычный 179 2" xfId="2233"/>
    <cellStyle name="Обычный 18" xfId="1451"/>
    <cellStyle name="Обычный 18 2" xfId="1452"/>
    <cellStyle name="Обычный 18 2 2" xfId="1453"/>
    <cellStyle name="Обычный 18 2 2 2" xfId="1454"/>
    <cellStyle name="Обычный 18 2 3" xfId="1455"/>
    <cellStyle name="Обычный 18 2 3 2" xfId="1456"/>
    <cellStyle name="Обычный 18 2 4" xfId="1457"/>
    <cellStyle name="Обычный 18 3" xfId="1458"/>
    <cellStyle name="Обычный 18 3 2" xfId="1459"/>
    <cellStyle name="Обычный 18 3 2 2" xfId="1460"/>
    <cellStyle name="Обычный 18 3 3" xfId="1461"/>
    <cellStyle name="Обычный 18 3 3 2" xfId="1462"/>
    <cellStyle name="Обычный 18 3 4" xfId="1463"/>
    <cellStyle name="Обычный 18 4" xfId="1464"/>
    <cellStyle name="Обычный 18 4 2" xfId="1465"/>
    <cellStyle name="Обычный 18 5" xfId="1466"/>
    <cellStyle name="Обычный 18 5 2" xfId="1467"/>
    <cellStyle name="Обычный 18 6" xfId="1468"/>
    <cellStyle name="Обычный 180" xfId="2234"/>
    <cellStyle name="Обычный 180 2" xfId="2235"/>
    <cellStyle name="Обычный 181" xfId="2236"/>
    <cellStyle name="Обычный 181 2" xfId="2237"/>
    <cellStyle name="Обычный 182" xfId="2238"/>
    <cellStyle name="Обычный 182 2" xfId="2239"/>
    <cellStyle name="Обычный 183" xfId="2240"/>
    <cellStyle name="Обычный 183 2" xfId="2241"/>
    <cellStyle name="Обычный 184" xfId="2242"/>
    <cellStyle name="Обычный 184 2" xfId="2243"/>
    <cellStyle name="Обычный 185" xfId="2244"/>
    <cellStyle name="Обычный 185 2" xfId="2245"/>
    <cellStyle name="Обычный 186" xfId="2246"/>
    <cellStyle name="Обычный 186 2" xfId="2247"/>
    <cellStyle name="Обычный 187" xfId="2248"/>
    <cellStyle name="Обычный 187 2" xfId="2249"/>
    <cellStyle name="Обычный 188" xfId="2250"/>
    <cellStyle name="Обычный 188 2" xfId="2251"/>
    <cellStyle name="Обычный 189" xfId="2252"/>
    <cellStyle name="Обычный 189 2" xfId="2253"/>
    <cellStyle name="Обычный 19" xfId="1469"/>
    <cellStyle name="Обычный 19 2" xfId="1470"/>
    <cellStyle name="Обычный 19 3" xfId="1471"/>
    <cellStyle name="Обычный 19 3 2" xfId="1472"/>
    <cellStyle name="Обычный 19 4" xfId="1473"/>
    <cellStyle name="Обычный 19 4 2" xfId="1474"/>
    <cellStyle name="Обычный 19 5" xfId="1475"/>
    <cellStyle name="Обычный 19 6" xfId="1476"/>
    <cellStyle name="Обычный 190" xfId="2254"/>
    <cellStyle name="Обычный 190 2" xfId="2255"/>
    <cellStyle name="Обычный 191" xfId="2256"/>
    <cellStyle name="Обычный 191 2" xfId="2257"/>
    <cellStyle name="Обычный 192" xfId="2258"/>
    <cellStyle name="Обычный 192 2" xfId="2259"/>
    <cellStyle name="Обычный 193" xfId="2260"/>
    <cellStyle name="Обычный 193 2" xfId="2261"/>
    <cellStyle name="Обычный 194" xfId="2262"/>
    <cellStyle name="Обычный 194 2" xfId="2263"/>
    <cellStyle name="Обычный 195" xfId="2264"/>
    <cellStyle name="Обычный 195 2" xfId="2265"/>
    <cellStyle name="Обычный 196" xfId="2266"/>
    <cellStyle name="Обычный 196 2" xfId="2267"/>
    <cellStyle name="Обычный 197" xfId="2268"/>
    <cellStyle name="Обычный 197 2" xfId="2269"/>
    <cellStyle name="Обычный 198" xfId="2270"/>
    <cellStyle name="Обычный 198 2" xfId="2271"/>
    <cellStyle name="Обычный 199" xfId="2272"/>
    <cellStyle name="Обычный 199 2" xfId="2273"/>
    <cellStyle name="Обычный 2" xfId="157"/>
    <cellStyle name="Обычный 2 10" xfId="1477"/>
    <cellStyle name="Обычный 2 11" xfId="1478"/>
    <cellStyle name="Обычный 2 12" xfId="1479"/>
    <cellStyle name="Обычный 2 13" xfId="1480"/>
    <cellStyle name="Обычный 2 14" xfId="1481"/>
    <cellStyle name="Обычный 2 2" xfId="1482"/>
    <cellStyle name="Обычный 2 2 2" xfId="1483"/>
    <cellStyle name="Обычный 2 2 2 2" xfId="1484"/>
    <cellStyle name="Обычный 2 2 3" xfId="1485"/>
    <cellStyle name="Обычный 2 2 4" xfId="1486"/>
    <cellStyle name="Обычный 2 2_46EE.2011(v1.0)" xfId="1487"/>
    <cellStyle name="Обычный 2 3" xfId="1488"/>
    <cellStyle name="Обычный 2 3 2" xfId="1489"/>
    <cellStyle name="Обычный 2 3 2 2" xfId="1490"/>
    <cellStyle name="Обычный 2 3_46EE.2011(v1.0)" xfId="1491"/>
    <cellStyle name="Обычный 2 4" xfId="1492"/>
    <cellStyle name="Обычный 2 4 10" xfId="1493"/>
    <cellStyle name="Обычный 2 4 2" xfId="1494"/>
    <cellStyle name="Обычный 2 4 2 2" xfId="1495"/>
    <cellStyle name="Обычный 2 4 2 2 2" xfId="1496"/>
    <cellStyle name="Обычный 2 4 2 2 2 2" xfId="1497"/>
    <cellStyle name="Обычный 2 4 2 2 3" xfId="1498"/>
    <cellStyle name="Обычный 2 4 2 2 3 2" xfId="1499"/>
    <cellStyle name="Обычный 2 4 2 2 4" xfId="1500"/>
    <cellStyle name="Обычный 2 4 2 3" xfId="1501"/>
    <cellStyle name="Обычный 2 4 2 3 2" xfId="1502"/>
    <cellStyle name="Обычный 2 4 2 4" xfId="1503"/>
    <cellStyle name="Обычный 2 4 2 4 2" xfId="1504"/>
    <cellStyle name="Обычный 2 4 2 5" xfId="1505"/>
    <cellStyle name="Обычный 2 4 2 6" xfId="1506"/>
    <cellStyle name="Обычный 2 4 3" xfId="1507"/>
    <cellStyle name="Обычный 2 4 3 2" xfId="1508"/>
    <cellStyle name="Обычный 2 4 3 2 2" xfId="1509"/>
    <cellStyle name="Обычный 2 4 3 2 2 2" xfId="1510"/>
    <cellStyle name="Обычный 2 4 3 2 3" xfId="1511"/>
    <cellStyle name="Обычный 2 4 3 2 3 2" xfId="1512"/>
    <cellStyle name="Обычный 2 4 3 2 4" xfId="1513"/>
    <cellStyle name="Обычный 2 4 3 3" xfId="1514"/>
    <cellStyle name="Обычный 2 4 3 3 2" xfId="1515"/>
    <cellStyle name="Обычный 2 4 3 4" xfId="1516"/>
    <cellStyle name="Обычный 2 4 3 4 2" xfId="1517"/>
    <cellStyle name="Обычный 2 4 3 5" xfId="1518"/>
    <cellStyle name="Обычный 2 4 4" xfId="1519"/>
    <cellStyle name="Обычный 2 4 4 2" xfId="1520"/>
    <cellStyle name="Обычный 2 4 4 2 2" xfId="1521"/>
    <cellStyle name="Обычный 2 4 4 2 2 2" xfId="1522"/>
    <cellStyle name="Обычный 2 4 4 2 3" xfId="1523"/>
    <cellStyle name="Обычный 2 4 4 2 3 2" xfId="1524"/>
    <cellStyle name="Обычный 2 4 4 2 4" xfId="1525"/>
    <cellStyle name="Обычный 2 4 4 3" xfId="1526"/>
    <cellStyle name="Обычный 2 4 4 3 2" xfId="1527"/>
    <cellStyle name="Обычный 2 4 4 4" xfId="1528"/>
    <cellStyle name="Обычный 2 4 4 4 2" xfId="1529"/>
    <cellStyle name="Обычный 2 4 4 5" xfId="1530"/>
    <cellStyle name="Обычный 2 4 5" xfId="1531"/>
    <cellStyle name="Обычный 2 4 5 2" xfId="1532"/>
    <cellStyle name="Обычный 2 4 5 2 2" xfId="1533"/>
    <cellStyle name="Обычный 2 4 5 3" xfId="1534"/>
    <cellStyle name="Обычный 2 4 5 3 2" xfId="1535"/>
    <cellStyle name="Обычный 2 4 5 4" xfId="1536"/>
    <cellStyle name="Обычный 2 4 6" xfId="1537"/>
    <cellStyle name="Обычный 2 4 6 2" xfId="1538"/>
    <cellStyle name="Обычный 2 4 7" xfId="1539"/>
    <cellStyle name="Обычный 2 4 7 2" xfId="1540"/>
    <cellStyle name="Обычный 2 4 8" xfId="1541"/>
    <cellStyle name="Обычный 2 4 9" xfId="1542"/>
    <cellStyle name="Обычный 2 4_46EE.2011(v1.0)" xfId="1543"/>
    <cellStyle name="Обычный 2 5" xfId="1544"/>
    <cellStyle name="Обычный 2 5 2" xfId="1545"/>
    <cellStyle name="Обычный 2 5 3" xfId="1546"/>
    <cellStyle name="Обычный 2 5_46EE.2011(v1.0)" xfId="1547"/>
    <cellStyle name="Обычный 2 6" xfId="1548"/>
    <cellStyle name="Обычный 2 6 2" xfId="1549"/>
    <cellStyle name="Обычный 2 6_46EE.2011(v1.0)" xfId="1550"/>
    <cellStyle name="Обычный 2 7" xfId="1551"/>
    <cellStyle name="Обычный 2 8" xfId="1552"/>
    <cellStyle name="Обычный 2 9" xfId="1553"/>
    <cellStyle name="Обычный 2_1" xfId="1554"/>
    <cellStyle name="Обычный 20" xfId="1555"/>
    <cellStyle name="Обычный 20 2" xfId="1556"/>
    <cellStyle name="Обычный 200" xfId="2274"/>
    <cellStyle name="Обычный 200 2" xfId="2275"/>
    <cellStyle name="Обычный 201" xfId="2276"/>
    <cellStyle name="Обычный 201 2" xfId="2277"/>
    <cellStyle name="Обычный 202" xfId="2278"/>
    <cellStyle name="Обычный 202 2" xfId="2279"/>
    <cellStyle name="Обычный 203" xfId="2280"/>
    <cellStyle name="Обычный 203 2" xfId="2281"/>
    <cellStyle name="Обычный 204" xfId="2282"/>
    <cellStyle name="Обычный 204 2" xfId="2283"/>
    <cellStyle name="Обычный 205" xfId="2284"/>
    <cellStyle name="Обычный 205 2" xfId="2285"/>
    <cellStyle name="Обычный 206" xfId="2286"/>
    <cellStyle name="Обычный 206 2" xfId="2287"/>
    <cellStyle name="Обычный 207" xfId="2288"/>
    <cellStyle name="Обычный 207 2" xfId="2289"/>
    <cellStyle name="Обычный 208" xfId="2290"/>
    <cellStyle name="Обычный 208 2" xfId="2291"/>
    <cellStyle name="Обычный 209" xfId="2292"/>
    <cellStyle name="Обычный 209 2" xfId="2293"/>
    <cellStyle name="Обычный 21" xfId="1557"/>
    <cellStyle name="Обычный 21 2" xfId="1558"/>
    <cellStyle name="Обычный 21 2 2" xfId="1559"/>
    <cellStyle name="Обычный 21 3" xfId="1560"/>
    <cellStyle name="Обычный 21 3 2" xfId="1561"/>
    <cellStyle name="Обычный 21 4" xfId="1562"/>
    <cellStyle name="Обычный 21 5" xfId="1563"/>
    <cellStyle name="Обычный 210" xfId="2294"/>
    <cellStyle name="Обычный 210 2" xfId="2295"/>
    <cellStyle name="Обычный 211" xfId="2296"/>
    <cellStyle name="Обычный 211 2" xfId="2297"/>
    <cellStyle name="Обычный 212" xfId="2298"/>
    <cellStyle name="Обычный 212 2" xfId="2299"/>
    <cellStyle name="Обычный 213" xfId="2300"/>
    <cellStyle name="Обычный 213 2" xfId="2301"/>
    <cellStyle name="Обычный 214" xfId="2302"/>
    <cellStyle name="Обычный 214 2" xfId="2303"/>
    <cellStyle name="Обычный 215" xfId="2304"/>
    <cellStyle name="Обычный 215 2" xfId="2305"/>
    <cellStyle name="Обычный 216" xfId="2306"/>
    <cellStyle name="Обычный 216 2" xfId="2307"/>
    <cellStyle name="Обычный 217" xfId="2308"/>
    <cellStyle name="Обычный 217 2" xfId="2309"/>
    <cellStyle name="Обычный 218" xfId="2310"/>
    <cellStyle name="Обычный 218 2" xfId="2311"/>
    <cellStyle name="Обычный 219" xfId="2312"/>
    <cellStyle name="Обычный 219 2" xfId="2313"/>
    <cellStyle name="Обычный 22" xfId="1564"/>
    <cellStyle name="Обычный 22 2" xfId="1565"/>
    <cellStyle name="Обычный 22 3" xfId="1566"/>
    <cellStyle name="Обычный 220" xfId="2314"/>
    <cellStyle name="Обычный 220 2" xfId="2315"/>
    <cellStyle name="Обычный 221" xfId="2316"/>
    <cellStyle name="Обычный 221 2" xfId="2317"/>
    <cellStyle name="Обычный 222" xfId="2318"/>
    <cellStyle name="Обычный 222 2" xfId="2319"/>
    <cellStyle name="Обычный 223" xfId="2320"/>
    <cellStyle name="Обычный 223 2" xfId="2321"/>
    <cellStyle name="Обычный 224" xfId="2322"/>
    <cellStyle name="Обычный 224 2" xfId="2323"/>
    <cellStyle name="Обычный 225" xfId="2324"/>
    <cellStyle name="Обычный 225 2" xfId="2325"/>
    <cellStyle name="Обычный 226" xfId="2326"/>
    <cellStyle name="Обычный 226 2" xfId="2327"/>
    <cellStyle name="Обычный 227" xfId="2328"/>
    <cellStyle name="Обычный 227 2" xfId="2329"/>
    <cellStyle name="Обычный 228" xfId="2330"/>
    <cellStyle name="Обычный 228 2" xfId="2331"/>
    <cellStyle name="Обычный 229" xfId="2332"/>
    <cellStyle name="Обычный 229 2" xfId="2333"/>
    <cellStyle name="Обычный 23" xfId="1567"/>
    <cellStyle name="Обычный 23 2" xfId="1568"/>
    <cellStyle name="Обычный 230" xfId="2334"/>
    <cellStyle name="Обычный 230 2" xfId="2335"/>
    <cellStyle name="Обычный 231" xfId="2336"/>
    <cellStyle name="Обычный 231 2" xfId="2337"/>
    <cellStyle name="Обычный 232" xfId="2338"/>
    <cellStyle name="Обычный 232 2" xfId="2339"/>
    <cellStyle name="Обычный 233" xfId="2340"/>
    <cellStyle name="Обычный 233 2" xfId="2341"/>
    <cellStyle name="Обычный 234" xfId="2342"/>
    <cellStyle name="Обычный 234 2" xfId="2343"/>
    <cellStyle name="Обычный 235" xfId="2344"/>
    <cellStyle name="Обычный 235 2" xfId="2345"/>
    <cellStyle name="Обычный 236" xfId="2346"/>
    <cellStyle name="Обычный 236 2" xfId="2347"/>
    <cellStyle name="Обычный 237" xfId="2348"/>
    <cellStyle name="Обычный 237 2" xfId="2349"/>
    <cellStyle name="Обычный 238" xfId="2350"/>
    <cellStyle name="Обычный 238 2" xfId="2351"/>
    <cellStyle name="Обычный 239" xfId="2352"/>
    <cellStyle name="Обычный 239 2" xfId="2353"/>
    <cellStyle name="Обычный 24" xfId="1569"/>
    <cellStyle name="Обычный 24 2" xfId="1570"/>
    <cellStyle name="Обычный 240" xfId="2354"/>
    <cellStyle name="Обычный 240 2" xfId="2355"/>
    <cellStyle name="Обычный 241" xfId="2356"/>
    <cellStyle name="Обычный 241 2" xfId="2357"/>
    <cellStyle name="Обычный 242" xfId="2358"/>
    <cellStyle name="Обычный 242 2" xfId="2359"/>
    <cellStyle name="Обычный 243" xfId="2360"/>
    <cellStyle name="Обычный 243 2" xfId="2361"/>
    <cellStyle name="Обычный 244" xfId="2362"/>
    <cellStyle name="Обычный 244 2" xfId="2363"/>
    <cellStyle name="Обычный 245" xfId="2364"/>
    <cellStyle name="Обычный 245 2" xfId="2365"/>
    <cellStyle name="Обычный 246" xfId="2366"/>
    <cellStyle name="Обычный 246 2" xfId="2367"/>
    <cellStyle name="Обычный 247" xfId="2368"/>
    <cellStyle name="Обычный 247 2" xfId="2369"/>
    <cellStyle name="Обычный 248" xfId="2370"/>
    <cellStyle name="Обычный 248 2" xfId="2371"/>
    <cellStyle name="Обычный 249" xfId="2372"/>
    <cellStyle name="Обычный 249 2" xfId="2373"/>
    <cellStyle name="Обычный 25" xfId="1571"/>
    <cellStyle name="Обычный 25 2" xfId="1572"/>
    <cellStyle name="Обычный 250" xfId="2374"/>
    <cellStyle name="Обычный 250 2" xfId="2375"/>
    <cellStyle name="Обычный 251" xfId="2376"/>
    <cellStyle name="Обычный 251 2" xfId="2377"/>
    <cellStyle name="Обычный 252" xfId="2378"/>
    <cellStyle name="Обычный 252 2" xfId="2379"/>
    <cellStyle name="Обычный 253" xfId="2380"/>
    <cellStyle name="Обычный 253 2" xfId="2381"/>
    <cellStyle name="Обычный 254" xfId="2382"/>
    <cellStyle name="Обычный 254 2" xfId="2383"/>
    <cellStyle name="Обычный 255" xfId="2043"/>
    <cellStyle name="Обычный 256" xfId="2384"/>
    <cellStyle name="Обычный 256 2" xfId="2527"/>
    <cellStyle name="Обычный 256 3" xfId="2531"/>
    <cellStyle name="Обычный 256 3 2" xfId="2536"/>
    <cellStyle name="Обычный 256 4" xfId="2533"/>
    <cellStyle name="Обычный 256 5" xfId="2538"/>
    <cellStyle name="Обычный 256 5 2" xfId="2541"/>
    <cellStyle name="Обычный 256 6" xfId="2539"/>
    <cellStyle name="Обычный 257" xfId="2529"/>
    <cellStyle name="Обычный 258" xfId="2530"/>
    <cellStyle name="Обычный 259" xfId="2535"/>
    <cellStyle name="Обычный 26" xfId="1573"/>
    <cellStyle name="Обычный 26 2" xfId="2385"/>
    <cellStyle name="Обычный 27" xfId="1574"/>
    <cellStyle name="Обычный 27 2" xfId="2386"/>
    <cellStyle name="Обычный 28" xfId="1575"/>
    <cellStyle name="Обычный 28 2" xfId="2387"/>
    <cellStyle name="Обычный 29" xfId="1576"/>
    <cellStyle name="Обычный 29 2" xfId="2388"/>
    <cellStyle name="Обычный 3" xfId="158"/>
    <cellStyle name="Обычный 3 10 2" xfId="1577"/>
    <cellStyle name="Обычный 3 2" xfId="1578"/>
    <cellStyle name="Обычный 3 2 2" xfId="1579"/>
    <cellStyle name="Обычный 3 2 3" xfId="1580"/>
    <cellStyle name="Обычный 3 2 4" xfId="1581"/>
    <cellStyle name="Обычный 3 3" xfId="1582"/>
    <cellStyle name="Обычный 3 3 2" xfId="1583"/>
    <cellStyle name="Обычный 3 3 2 2" xfId="1584"/>
    <cellStyle name="Обычный 3 3 2 2 2" xfId="1585"/>
    <cellStyle name="Обычный 3 3 2 2 2 2" xfId="1586"/>
    <cellStyle name="Обычный 3 3 2 2 3" xfId="1587"/>
    <cellStyle name="Обычный 3 3 2 2 3 2" xfId="1588"/>
    <cellStyle name="Обычный 3 3 2 2 4" xfId="1589"/>
    <cellStyle name="Обычный 3 3 2 3" xfId="1590"/>
    <cellStyle name="Обычный 3 3 2 3 2" xfId="1591"/>
    <cellStyle name="Обычный 3 3 2 4" xfId="1592"/>
    <cellStyle name="Обычный 3 3 2 4 2" xfId="1593"/>
    <cellStyle name="Обычный 3 3 2 5" xfId="1594"/>
    <cellStyle name="Обычный 3 3 3" xfId="1595"/>
    <cellStyle name="Обычный 3 3 3 2" xfId="1596"/>
    <cellStyle name="Обычный 3 3 3 2 2" xfId="1597"/>
    <cellStyle name="Обычный 3 3 3 2 2 2" xfId="1598"/>
    <cellStyle name="Обычный 3 3 3 2 3" xfId="1599"/>
    <cellStyle name="Обычный 3 3 3 2 3 2" xfId="1600"/>
    <cellStyle name="Обычный 3 3 3 2 4" xfId="1601"/>
    <cellStyle name="Обычный 3 3 3 3" xfId="1602"/>
    <cellStyle name="Обычный 3 3 3 3 2" xfId="1603"/>
    <cellStyle name="Обычный 3 3 3 4" xfId="1604"/>
    <cellStyle name="Обычный 3 3 3 4 2" xfId="1605"/>
    <cellStyle name="Обычный 3 3 3 5" xfId="1606"/>
    <cellStyle name="Обычный 3 3 4" xfId="1607"/>
    <cellStyle name="Обычный 3 3 4 2" xfId="1608"/>
    <cellStyle name="Обычный 3 3 4 2 2" xfId="1609"/>
    <cellStyle name="Обычный 3 3 4 2 2 2" xfId="1610"/>
    <cellStyle name="Обычный 3 3 4 2 3" xfId="1611"/>
    <cellStyle name="Обычный 3 3 4 2 3 2" xfId="1612"/>
    <cellStyle name="Обычный 3 3 4 2 4" xfId="1613"/>
    <cellStyle name="Обычный 3 3 4 3" xfId="1614"/>
    <cellStyle name="Обычный 3 3 4 3 2" xfId="1615"/>
    <cellStyle name="Обычный 3 3 4 4" xfId="1616"/>
    <cellStyle name="Обычный 3 3 4 4 2" xfId="1617"/>
    <cellStyle name="Обычный 3 3 4 5" xfId="1618"/>
    <cellStyle name="Обычный 3 3 5" xfId="1619"/>
    <cellStyle name="Обычный 3 3 5 2" xfId="1620"/>
    <cellStyle name="Обычный 3 3 5 2 2" xfId="1621"/>
    <cellStyle name="Обычный 3 3 5 3" xfId="1622"/>
    <cellStyle name="Обычный 3 3 5 3 2" xfId="1623"/>
    <cellStyle name="Обычный 3 3 5 4" xfId="1624"/>
    <cellStyle name="Обычный 3 3 6" xfId="1625"/>
    <cellStyle name="Обычный 3 3 6 2" xfId="1626"/>
    <cellStyle name="Обычный 3 3 7" xfId="1627"/>
    <cellStyle name="Обычный 3 3 7 2" xfId="1628"/>
    <cellStyle name="Обычный 3 3 8" xfId="1629"/>
    <cellStyle name="Обычный 3 3 9" xfId="1630"/>
    <cellStyle name="Обычный 3 4" xfId="1631"/>
    <cellStyle name="Обычный 3 5" xfId="1632"/>
    <cellStyle name="Обычный 3 5 3" xfId="1633"/>
    <cellStyle name="Обычный 3 6" xfId="1634"/>
    <cellStyle name="Обычный 3 7" xfId="1635"/>
    <cellStyle name="Обычный 3 7 2" xfId="1636"/>
    <cellStyle name="Обычный 3 8" xfId="1637"/>
    <cellStyle name="Обычный 30" xfId="1638"/>
    <cellStyle name="Обычный 30 2" xfId="2389"/>
    <cellStyle name="Обычный 31" xfId="1639"/>
    <cellStyle name="Обычный 31 2" xfId="2390"/>
    <cellStyle name="Обычный 32" xfId="2040"/>
    <cellStyle name="Обычный 32 2" xfId="2391"/>
    <cellStyle name="Обычный 32 3" xfId="2526"/>
    <cellStyle name="Обычный 32 4" xfId="2532"/>
    <cellStyle name="Обычный 32 5" xfId="2540"/>
    <cellStyle name="Обычный 33" xfId="2042"/>
    <cellStyle name="Обычный 33 2" xfId="2392"/>
    <cellStyle name="Обычный 34" xfId="2393"/>
    <cellStyle name="Обычный 34 2" xfId="2394"/>
    <cellStyle name="Обычный 35" xfId="2395"/>
    <cellStyle name="Обычный 35 2" xfId="2396"/>
    <cellStyle name="Обычный 36" xfId="2397"/>
    <cellStyle name="Обычный 36 2" xfId="2398"/>
    <cellStyle name="Обычный 37" xfId="2399"/>
    <cellStyle name="Обычный 37 2" xfId="2400"/>
    <cellStyle name="Обычный 38" xfId="2401"/>
    <cellStyle name="Обычный 38 2" xfId="2402"/>
    <cellStyle name="Обычный 39" xfId="2403"/>
    <cellStyle name="Обычный 39 2" xfId="2404"/>
    <cellStyle name="Обычный 4" xfId="178"/>
    <cellStyle name="Обычный 4 10" xfId="1640"/>
    <cellStyle name="Обычный 4 11" xfId="1641"/>
    <cellStyle name="Обычный 4 2" xfId="1642"/>
    <cellStyle name="Обычный 4 2 2" xfId="1643"/>
    <cellStyle name="Обычный 4 3" xfId="1644"/>
    <cellStyle name="Обычный 4 3 2" xfId="1645"/>
    <cellStyle name="Обычный 4 3 2 2" xfId="1646"/>
    <cellStyle name="Обычный 4 3 2 2 2" xfId="1647"/>
    <cellStyle name="Обычный 4 3 2 3" xfId="1648"/>
    <cellStyle name="Обычный 4 3 2 3 2" xfId="1649"/>
    <cellStyle name="Обычный 4 3 2 4" xfId="1650"/>
    <cellStyle name="Обычный 4 3 3" xfId="1651"/>
    <cellStyle name="Обычный 4 3 3 2" xfId="1652"/>
    <cellStyle name="Обычный 4 3 4" xfId="1653"/>
    <cellStyle name="Обычный 4 3 4 2" xfId="1654"/>
    <cellStyle name="Обычный 4 3 5" xfId="1655"/>
    <cellStyle name="Обычный 4 3 6" xfId="1656"/>
    <cellStyle name="Обычный 4 4" xfId="1657"/>
    <cellStyle name="Обычный 4 4 2" xfId="1658"/>
    <cellStyle name="Обычный 4 4 2 2" xfId="1659"/>
    <cellStyle name="Обычный 4 4 2 2 2" xfId="1660"/>
    <cellStyle name="Обычный 4 4 2 3" xfId="1661"/>
    <cellStyle name="Обычный 4 4 2 3 2" xfId="1662"/>
    <cellStyle name="Обычный 4 4 2 4" xfId="1663"/>
    <cellStyle name="Обычный 4 4 3" xfId="1664"/>
    <cellStyle name="Обычный 4 4 3 2" xfId="1665"/>
    <cellStyle name="Обычный 4 4 4" xfId="1666"/>
    <cellStyle name="Обычный 4 4 4 2" xfId="1667"/>
    <cellStyle name="Обычный 4 4 5" xfId="1668"/>
    <cellStyle name="Обычный 4 4 6" xfId="1669"/>
    <cellStyle name="Обычный 4 5" xfId="1670"/>
    <cellStyle name="Обычный 4 5 2" xfId="1671"/>
    <cellStyle name="Обычный 4 5 2 2" xfId="1672"/>
    <cellStyle name="Обычный 4 5 2 2 2" xfId="1673"/>
    <cellStyle name="Обычный 4 5 2 3" xfId="1674"/>
    <cellStyle name="Обычный 4 5 2 3 2" xfId="1675"/>
    <cellStyle name="Обычный 4 5 2 4" xfId="1676"/>
    <cellStyle name="Обычный 4 5 3" xfId="1677"/>
    <cellStyle name="Обычный 4 5 3 2" xfId="1678"/>
    <cellStyle name="Обычный 4 5 4" xfId="1679"/>
    <cellStyle name="Обычный 4 5 4 2" xfId="1680"/>
    <cellStyle name="Обычный 4 5 5" xfId="1681"/>
    <cellStyle name="Обычный 4 6" xfId="1682"/>
    <cellStyle name="Обычный 4 6 2" xfId="1683"/>
    <cellStyle name="Обычный 4 6 2 2" xfId="1684"/>
    <cellStyle name="Обычный 4 6 3" xfId="1685"/>
    <cellStyle name="Обычный 4 6 3 2" xfId="1686"/>
    <cellStyle name="Обычный 4 6 4" xfId="1687"/>
    <cellStyle name="Обычный 4 7" xfId="1688"/>
    <cellStyle name="Обычный 4 7 2" xfId="1689"/>
    <cellStyle name="Обычный 4 8" xfId="1690"/>
    <cellStyle name="Обычный 4 8 2" xfId="1691"/>
    <cellStyle name="Обычный 4 9" xfId="1692"/>
    <cellStyle name="Обычный 4_EE.20.MET.SVOD.2.73_v0.1" xfId="1693"/>
    <cellStyle name="Обычный 40" xfId="2405"/>
    <cellStyle name="Обычный 40 2" xfId="2406"/>
    <cellStyle name="Обычный 41" xfId="2407"/>
    <cellStyle name="Обычный 41 2" xfId="2408"/>
    <cellStyle name="Обычный 42" xfId="2409"/>
    <cellStyle name="Обычный 42 2" xfId="2410"/>
    <cellStyle name="Обычный 43" xfId="2411"/>
    <cellStyle name="Обычный 43 2" xfId="2412"/>
    <cellStyle name="Обычный 44" xfId="2413"/>
    <cellStyle name="Обычный 44 2" xfId="2414"/>
    <cellStyle name="Обычный 45" xfId="2415"/>
    <cellStyle name="Обычный 45 2" xfId="2416"/>
    <cellStyle name="Обычный 46" xfId="2417"/>
    <cellStyle name="Обычный 46 2" xfId="2418"/>
    <cellStyle name="Обычный 47" xfId="2419"/>
    <cellStyle name="Обычный 47 2" xfId="2420"/>
    <cellStyle name="Обычный 48" xfId="2421"/>
    <cellStyle name="Обычный 48 2" xfId="2422"/>
    <cellStyle name="Обычный 49" xfId="2423"/>
    <cellStyle name="Обычный 49 2" xfId="2424"/>
    <cellStyle name="Обычный 5" xfId="1694"/>
    <cellStyle name="Обычный 5 2" xfId="1695"/>
    <cellStyle name="Обычный 5 2 2" xfId="1696"/>
    <cellStyle name="Обычный 5 3" xfId="1697"/>
    <cellStyle name="Обычный 5 4" xfId="1698"/>
    <cellStyle name="Обычный 50" xfId="2425"/>
    <cellStyle name="Обычный 50 2" xfId="2426"/>
    <cellStyle name="Обычный 51" xfId="2427"/>
    <cellStyle name="Обычный 51 2" xfId="2428"/>
    <cellStyle name="Обычный 52" xfId="2429"/>
    <cellStyle name="Обычный 52 2" xfId="2430"/>
    <cellStyle name="Обычный 53" xfId="2431"/>
    <cellStyle name="Обычный 53 2" xfId="2432"/>
    <cellStyle name="Обычный 54" xfId="2433"/>
    <cellStyle name="Обычный 54 2" xfId="2434"/>
    <cellStyle name="Обычный 55" xfId="2435"/>
    <cellStyle name="Обычный 55 2" xfId="2436"/>
    <cellStyle name="Обычный 56" xfId="2437"/>
    <cellStyle name="Обычный 56 2" xfId="2438"/>
    <cellStyle name="Обычный 57" xfId="2439"/>
    <cellStyle name="Обычный 57 2" xfId="2440"/>
    <cellStyle name="Обычный 58" xfId="2441"/>
    <cellStyle name="Обычный 58 2" xfId="2442"/>
    <cellStyle name="Обычный 59" xfId="2443"/>
    <cellStyle name="Обычный 59 2" xfId="2444"/>
    <cellStyle name="Обычный 6" xfId="1699"/>
    <cellStyle name="Обычный 6 2" xfId="1700"/>
    <cellStyle name="Обычный 6 2 2" xfId="1701"/>
    <cellStyle name="Обычный 6 3" xfId="1702"/>
    <cellStyle name="Обычный 60" xfId="2445"/>
    <cellStyle name="Обычный 60 2" xfId="2446"/>
    <cellStyle name="Обычный 61" xfId="2447"/>
    <cellStyle name="Обычный 61 2" xfId="2448"/>
    <cellStyle name="Обычный 62" xfId="2449"/>
    <cellStyle name="Обычный 62 2" xfId="2450"/>
    <cellStyle name="Обычный 63" xfId="2451"/>
    <cellStyle name="Обычный 63 2" xfId="2452"/>
    <cellStyle name="Обычный 64" xfId="2453"/>
    <cellStyle name="Обычный 64 2" xfId="2454"/>
    <cellStyle name="Обычный 65" xfId="2455"/>
    <cellStyle name="Обычный 65 2" xfId="2456"/>
    <cellStyle name="Обычный 66" xfId="2457"/>
    <cellStyle name="Обычный 66 2" xfId="2458"/>
    <cellStyle name="Обычный 67" xfId="2459"/>
    <cellStyle name="Обычный 67 2" xfId="2460"/>
    <cellStyle name="Обычный 68" xfId="2461"/>
    <cellStyle name="Обычный 68 2" xfId="2462"/>
    <cellStyle name="Обычный 69" xfId="2463"/>
    <cellStyle name="Обычный 69 2" xfId="2464"/>
    <cellStyle name="Обычный 7" xfId="1703"/>
    <cellStyle name="Обычный 7 2" xfId="1704"/>
    <cellStyle name="Обычный 7 3" xfId="1705"/>
    <cellStyle name="Обычный 7 3 2" xfId="1706"/>
    <cellStyle name="Обычный 7 3 2 2" xfId="1707"/>
    <cellStyle name="Обычный 7 3 2 2 2" xfId="1708"/>
    <cellStyle name="Обычный 7 3 2 2 2 2" xfId="1709"/>
    <cellStyle name="Обычный 7 3 2 2 3" xfId="1710"/>
    <cellStyle name="Обычный 7 3 2 2 3 2" xfId="1711"/>
    <cellStyle name="Обычный 7 3 2 2 4" xfId="1712"/>
    <cellStyle name="Обычный 7 3 2 3" xfId="1713"/>
    <cellStyle name="Обычный 7 3 2 3 2" xfId="1714"/>
    <cellStyle name="Обычный 7 3 2 4" xfId="1715"/>
    <cellStyle name="Обычный 7 3 2 4 2" xfId="1716"/>
    <cellStyle name="Обычный 7 3 2 5" xfId="1717"/>
    <cellStyle name="Обычный 7 3 3" xfId="1718"/>
    <cellStyle name="Обычный 7 3 3 2" xfId="1719"/>
    <cellStyle name="Обычный 7 3 3 2 2" xfId="1720"/>
    <cellStyle name="Обычный 7 3 3 2 2 2" xfId="1721"/>
    <cellStyle name="Обычный 7 3 3 2 3" xfId="1722"/>
    <cellStyle name="Обычный 7 3 3 2 3 2" xfId="1723"/>
    <cellStyle name="Обычный 7 3 3 2 4" xfId="1724"/>
    <cellStyle name="Обычный 7 3 3 3" xfId="1725"/>
    <cellStyle name="Обычный 7 3 3 3 2" xfId="1726"/>
    <cellStyle name="Обычный 7 3 3 4" xfId="1727"/>
    <cellStyle name="Обычный 7 3 3 4 2" xfId="1728"/>
    <cellStyle name="Обычный 7 3 3 5" xfId="1729"/>
    <cellStyle name="Обычный 7 3 4" xfId="1730"/>
    <cellStyle name="Обычный 7 3 4 2" xfId="1731"/>
    <cellStyle name="Обычный 7 3 4 2 2" xfId="1732"/>
    <cellStyle name="Обычный 7 3 4 2 2 2" xfId="1733"/>
    <cellStyle name="Обычный 7 3 4 2 3" xfId="1734"/>
    <cellStyle name="Обычный 7 3 4 2 3 2" xfId="1735"/>
    <cellStyle name="Обычный 7 3 4 2 4" xfId="1736"/>
    <cellStyle name="Обычный 7 3 4 3" xfId="1737"/>
    <cellStyle name="Обычный 7 3 4 3 2" xfId="1738"/>
    <cellStyle name="Обычный 7 3 4 4" xfId="1739"/>
    <cellStyle name="Обычный 7 3 4 4 2" xfId="1740"/>
    <cellStyle name="Обычный 7 3 4 5" xfId="1741"/>
    <cellStyle name="Обычный 7 3 5" xfId="1742"/>
    <cellStyle name="Обычный 7 3 5 2" xfId="1743"/>
    <cellStyle name="Обычный 7 3 5 2 2" xfId="1744"/>
    <cellStyle name="Обычный 7 3 5 3" xfId="1745"/>
    <cellStyle name="Обычный 7 3 5 3 2" xfId="1746"/>
    <cellStyle name="Обычный 7 3 5 4" xfId="1747"/>
    <cellStyle name="Обычный 7 3 6" xfId="1748"/>
    <cellStyle name="Обычный 7 3 6 2" xfId="1749"/>
    <cellStyle name="Обычный 7 3 7" xfId="1750"/>
    <cellStyle name="Обычный 7 3 7 2" xfId="1751"/>
    <cellStyle name="Обычный 7 3 8" xfId="1752"/>
    <cellStyle name="Обычный 7 4" xfId="1753"/>
    <cellStyle name="Обычный 70" xfId="2465"/>
    <cellStyle name="Обычный 70 2" xfId="2466"/>
    <cellStyle name="Обычный 71" xfId="2467"/>
    <cellStyle name="Обычный 71 2" xfId="2468"/>
    <cellStyle name="Обычный 72" xfId="2469"/>
    <cellStyle name="Обычный 72 2" xfId="2470"/>
    <cellStyle name="Обычный 73" xfId="2471"/>
    <cellStyle name="Обычный 73 2" xfId="2472"/>
    <cellStyle name="Обычный 74" xfId="2473"/>
    <cellStyle name="Обычный 74 2" xfId="2474"/>
    <cellStyle name="Обычный 75" xfId="2475"/>
    <cellStyle name="Обычный 75 2" xfId="2476"/>
    <cellStyle name="Обычный 76" xfId="2477"/>
    <cellStyle name="Обычный 76 2" xfId="2478"/>
    <cellStyle name="Обычный 77" xfId="2479"/>
    <cellStyle name="Обычный 77 2" xfId="2480"/>
    <cellStyle name="Обычный 78" xfId="2481"/>
    <cellStyle name="Обычный 78 2" xfId="2482"/>
    <cellStyle name="Обычный 79" xfId="2483"/>
    <cellStyle name="Обычный 79 2" xfId="2484"/>
    <cellStyle name="Обычный 8" xfId="1754"/>
    <cellStyle name="Обычный 8 2" xfId="1755"/>
    <cellStyle name="Обычный 80" xfId="2485"/>
    <cellStyle name="Обычный 80 2" xfId="2486"/>
    <cellStyle name="Обычный 81" xfId="2487"/>
    <cellStyle name="Обычный 81 2" xfId="2488"/>
    <cellStyle name="Обычный 82" xfId="2489"/>
    <cellStyle name="Обычный 82 2" xfId="2490"/>
    <cellStyle name="Обычный 83" xfId="2491"/>
    <cellStyle name="Обычный 83 2" xfId="2492"/>
    <cellStyle name="Обычный 84" xfId="2493"/>
    <cellStyle name="Обычный 84 2" xfId="2494"/>
    <cellStyle name="Обычный 85" xfId="2495"/>
    <cellStyle name="Обычный 85 2" xfId="2496"/>
    <cellStyle name="Обычный 86" xfId="2497"/>
    <cellStyle name="Обычный 86 2" xfId="2498"/>
    <cellStyle name="Обычный 87" xfId="2499"/>
    <cellStyle name="Обычный 87 2" xfId="2500"/>
    <cellStyle name="Обычный 88" xfId="2501"/>
    <cellStyle name="Обычный 88 2" xfId="2502"/>
    <cellStyle name="Обычный 89" xfId="2503"/>
    <cellStyle name="Обычный 89 2" xfId="2504"/>
    <cellStyle name="Обычный 9" xfId="1756"/>
    <cellStyle name="Обычный 9 2" xfId="1757"/>
    <cellStyle name="Обычный 90" xfId="2505"/>
    <cellStyle name="Обычный 90 2" xfId="2506"/>
    <cellStyle name="Обычный 91" xfId="2507"/>
    <cellStyle name="Обычный 91 2" xfId="2508"/>
    <cellStyle name="Обычный 92" xfId="2509"/>
    <cellStyle name="Обычный 92 2" xfId="2510"/>
    <cellStyle name="Обычный 93" xfId="2511"/>
    <cellStyle name="Обычный 93 2" xfId="2512"/>
    <cellStyle name="Обычный 94" xfId="2513"/>
    <cellStyle name="Обычный 94 2" xfId="2514"/>
    <cellStyle name="Обычный 95" xfId="2515"/>
    <cellStyle name="Обычный 95 2" xfId="2516"/>
    <cellStyle name="Обычный 96" xfId="2517"/>
    <cellStyle name="Обычный 96 2" xfId="2518"/>
    <cellStyle name="Обычный 97" xfId="2519"/>
    <cellStyle name="Обычный 97 2" xfId="2520"/>
    <cellStyle name="Обычный 98" xfId="2521"/>
    <cellStyle name="Обычный 98 2" xfId="2522"/>
    <cellStyle name="Обычный 99" xfId="2523"/>
    <cellStyle name="Обычный 99 2" xfId="2524"/>
    <cellStyle name="Обычный_Лист2" xfId="2542"/>
    <cellStyle name="Перенос_слов" xfId="1758"/>
    <cellStyle name="Плохой 10" xfId="1759"/>
    <cellStyle name="Плохой 2" xfId="1760"/>
    <cellStyle name="Плохой 2 2" xfId="1761"/>
    <cellStyle name="Плохой 2 3" xfId="1762"/>
    <cellStyle name="Плохой 3" xfId="1763"/>
    <cellStyle name="Плохой 3 2" xfId="1764"/>
    <cellStyle name="Плохой 4" xfId="1765"/>
    <cellStyle name="Плохой 4 2" xfId="1766"/>
    <cellStyle name="Плохой 5" xfId="1767"/>
    <cellStyle name="Плохой 5 2" xfId="1768"/>
    <cellStyle name="Плохой 6" xfId="1769"/>
    <cellStyle name="Плохой 6 2" xfId="1770"/>
    <cellStyle name="Плохой 7" xfId="1771"/>
    <cellStyle name="Плохой 7 2" xfId="1772"/>
    <cellStyle name="Плохой 8" xfId="1773"/>
    <cellStyle name="Плохой 8 2" xfId="1774"/>
    <cellStyle name="Плохой 9" xfId="1775"/>
    <cellStyle name="Плохой 9 2" xfId="1776"/>
    <cellStyle name="По центру с переносом" xfId="1777"/>
    <cellStyle name="По ширине с переносом" xfId="1778"/>
    <cellStyle name="Поле ввода" xfId="159"/>
    <cellStyle name="Пояснение 10" xfId="1779"/>
    <cellStyle name="Пояснение 2" xfId="1780"/>
    <cellStyle name="Пояснение 2 2" xfId="1781"/>
    <cellStyle name="Пояснение 3" xfId="1782"/>
    <cellStyle name="Пояснение 3 2" xfId="1783"/>
    <cellStyle name="Пояснение 4" xfId="1784"/>
    <cellStyle name="Пояснение 4 2" xfId="1785"/>
    <cellStyle name="Пояснение 5" xfId="1786"/>
    <cellStyle name="Пояснение 5 2" xfId="1787"/>
    <cellStyle name="Пояснение 6" xfId="1788"/>
    <cellStyle name="Пояснение 6 2" xfId="1789"/>
    <cellStyle name="Пояснение 7" xfId="1790"/>
    <cellStyle name="Пояснение 7 2" xfId="1791"/>
    <cellStyle name="Пояснение 8" xfId="1792"/>
    <cellStyle name="Пояснение 8 2" xfId="1793"/>
    <cellStyle name="Пояснение 9" xfId="1794"/>
    <cellStyle name="Пояснение 9 2" xfId="1795"/>
    <cellStyle name="Примечание 10" xfId="1796"/>
    <cellStyle name="Примечание 10 2" xfId="1797"/>
    <cellStyle name="Примечание 10_46EE.2011(v1.0)" xfId="1798"/>
    <cellStyle name="Примечание 11" xfId="1799"/>
    <cellStyle name="Примечание 11 2" xfId="1800"/>
    <cellStyle name="Примечание 11_46EE.2011(v1.0)" xfId="1801"/>
    <cellStyle name="Примечание 12" xfId="1802"/>
    <cellStyle name="Примечание 12 2" xfId="1803"/>
    <cellStyle name="Примечание 12_46EE.2011(v1.0)" xfId="1804"/>
    <cellStyle name="Примечание 13" xfId="1805"/>
    <cellStyle name="Примечание 14" xfId="1806"/>
    <cellStyle name="Примечание 15" xfId="1807"/>
    <cellStyle name="Примечание 16" xfId="1808"/>
    <cellStyle name="Примечание 17" xfId="1809"/>
    <cellStyle name="Примечание 18" xfId="1810"/>
    <cellStyle name="Примечание 19" xfId="1811"/>
    <cellStyle name="Примечание 2" xfId="1812"/>
    <cellStyle name="Примечание 2 2" xfId="1813"/>
    <cellStyle name="Примечание 2 3" xfId="1814"/>
    <cellStyle name="Примечание 2 4" xfId="1815"/>
    <cellStyle name="Примечание 2 5" xfId="1816"/>
    <cellStyle name="Примечание 2 6" xfId="1817"/>
    <cellStyle name="Примечание 2 7" xfId="1818"/>
    <cellStyle name="Примечание 2 8" xfId="1819"/>
    <cellStyle name="Примечание 2 9" xfId="1820"/>
    <cellStyle name="Примечание 2_46EE.2011(v1.0)" xfId="1821"/>
    <cellStyle name="Примечание 20" xfId="1822"/>
    <cellStyle name="Примечание 3" xfId="1823"/>
    <cellStyle name="Примечание 3 2" xfId="1824"/>
    <cellStyle name="Примечание 3 3" xfId="1825"/>
    <cellStyle name="Примечание 3 4" xfId="1826"/>
    <cellStyle name="Примечание 3 5" xfId="1827"/>
    <cellStyle name="Примечание 3 6" xfId="1828"/>
    <cellStyle name="Примечание 3 7" xfId="1829"/>
    <cellStyle name="Примечание 3 8" xfId="1830"/>
    <cellStyle name="Примечание 3_46EE.2011(v1.0)" xfId="1831"/>
    <cellStyle name="Примечание 4" xfId="1832"/>
    <cellStyle name="Примечание 4 2" xfId="1833"/>
    <cellStyle name="Примечание 4 3" xfId="1834"/>
    <cellStyle name="Примечание 4 4" xfId="1835"/>
    <cellStyle name="Примечание 4 5" xfId="1836"/>
    <cellStyle name="Примечание 4 6" xfId="1837"/>
    <cellStyle name="Примечание 4 7" xfId="1838"/>
    <cellStyle name="Примечание 4 8" xfId="1839"/>
    <cellStyle name="Примечание 4_46EE.2011(v1.0)" xfId="1840"/>
    <cellStyle name="Примечание 5" xfId="1841"/>
    <cellStyle name="Примечание 5 2" xfId="1842"/>
    <cellStyle name="Примечание 5 3" xfId="1843"/>
    <cellStyle name="Примечание 5 4" xfId="1844"/>
    <cellStyle name="Примечание 5 5" xfId="1845"/>
    <cellStyle name="Примечание 5 6" xfId="1846"/>
    <cellStyle name="Примечание 5 7" xfId="1847"/>
    <cellStyle name="Примечание 5 8" xfId="1848"/>
    <cellStyle name="Примечание 5_46EE.2011(v1.0)" xfId="1849"/>
    <cellStyle name="Примечание 6" xfId="1850"/>
    <cellStyle name="Примечание 6 2" xfId="1851"/>
    <cellStyle name="Примечание 6_46EE.2011(v1.0)" xfId="1852"/>
    <cellStyle name="Примечание 7" xfId="1853"/>
    <cellStyle name="Примечание 7 2" xfId="1854"/>
    <cellStyle name="Примечание 7_46EE.2011(v1.0)" xfId="1855"/>
    <cellStyle name="Примечание 8" xfId="1856"/>
    <cellStyle name="Примечание 8 2" xfId="1857"/>
    <cellStyle name="Примечание 8_46EE.2011(v1.0)" xfId="1858"/>
    <cellStyle name="Примечание 9" xfId="1859"/>
    <cellStyle name="Примечание 9 2" xfId="1860"/>
    <cellStyle name="Примечание 9_46EE.2011(v1.0)" xfId="1861"/>
    <cellStyle name="Процентный 2" xfId="1862"/>
    <cellStyle name="Процентный 2 2" xfId="1863"/>
    <cellStyle name="Процентный 2 3" xfId="1864"/>
    <cellStyle name="Процентный 2 4" xfId="1865"/>
    <cellStyle name="Процентный 3" xfId="1866"/>
    <cellStyle name="Процентный 4" xfId="1867"/>
    <cellStyle name="Процентный 4 2" xfId="1868"/>
    <cellStyle name="Процентный 5" xfId="1869"/>
    <cellStyle name="Связанная ячейка 10" xfId="1870"/>
    <cellStyle name="Связанная ячейка 2" xfId="1871"/>
    <cellStyle name="Связанная ячейка 2 2" xfId="1872"/>
    <cellStyle name="Связанная ячейка 2_46EE.2011(v1.0)" xfId="1873"/>
    <cellStyle name="Связанная ячейка 3" xfId="1874"/>
    <cellStyle name="Связанная ячейка 3 2" xfId="1875"/>
    <cellStyle name="Связанная ячейка 3_46EE.2011(v1.0)" xfId="1876"/>
    <cellStyle name="Связанная ячейка 4" xfId="1877"/>
    <cellStyle name="Связанная ячейка 4 2" xfId="1878"/>
    <cellStyle name="Связанная ячейка 4_46EE.2011(v1.0)" xfId="1879"/>
    <cellStyle name="Связанная ячейка 5" xfId="1880"/>
    <cellStyle name="Связанная ячейка 5 2" xfId="1881"/>
    <cellStyle name="Связанная ячейка 5_46EE.2011(v1.0)" xfId="1882"/>
    <cellStyle name="Связанная ячейка 6" xfId="1883"/>
    <cellStyle name="Связанная ячейка 6 2" xfId="1884"/>
    <cellStyle name="Связанная ячейка 6_46EE.2011(v1.0)" xfId="1885"/>
    <cellStyle name="Связанная ячейка 7" xfId="1886"/>
    <cellStyle name="Связанная ячейка 7 2" xfId="1887"/>
    <cellStyle name="Связанная ячейка 7_46EE.2011(v1.0)" xfId="1888"/>
    <cellStyle name="Связанная ячейка 8" xfId="1889"/>
    <cellStyle name="Связанная ячейка 8 2" xfId="1890"/>
    <cellStyle name="Связанная ячейка 8_46EE.2011(v1.0)" xfId="1891"/>
    <cellStyle name="Связанная ячейка 9" xfId="1892"/>
    <cellStyle name="Связанная ячейка 9 2" xfId="1893"/>
    <cellStyle name="Связанная ячейка 9_46EE.2011(v1.0)" xfId="1894"/>
    <cellStyle name="Стиль 1" xfId="160"/>
    <cellStyle name="Стиль 1 2" xfId="1895"/>
    <cellStyle name="Стиль 1 2 2" xfId="1896"/>
    <cellStyle name="Стиль 1 3" xfId="1897"/>
    <cellStyle name="Таймс 12" xfId="1898"/>
    <cellStyle name="ТЕКСТ" xfId="1899"/>
    <cellStyle name="ТЕКСТ 2" xfId="1900"/>
    <cellStyle name="ТЕКСТ 3" xfId="1901"/>
    <cellStyle name="ТЕКСТ 4" xfId="1902"/>
    <cellStyle name="ТЕКСТ 5" xfId="1903"/>
    <cellStyle name="ТЕКСТ 6" xfId="1904"/>
    <cellStyle name="ТЕКСТ 7" xfId="1905"/>
    <cellStyle name="ТЕКСТ 8" xfId="1906"/>
    <cellStyle name="Текст предупреждения 10" xfId="1907"/>
    <cellStyle name="Текст предупреждения 2" xfId="1908"/>
    <cellStyle name="Текст предупреждения 2 2" xfId="1909"/>
    <cellStyle name="Текст предупреждения 3" xfId="1910"/>
    <cellStyle name="Текст предупреждения 3 2" xfId="1911"/>
    <cellStyle name="Текст предупреждения 4" xfId="1912"/>
    <cellStyle name="Текст предупреждения 4 2" xfId="1913"/>
    <cellStyle name="Текст предупреждения 5" xfId="1914"/>
    <cellStyle name="Текст предупреждения 5 2" xfId="1915"/>
    <cellStyle name="Текст предупреждения 6" xfId="1916"/>
    <cellStyle name="Текст предупреждения 6 2" xfId="1917"/>
    <cellStyle name="Текст предупреждения 7" xfId="1918"/>
    <cellStyle name="Текст предупреждения 7 2" xfId="1919"/>
    <cellStyle name="Текст предупреждения 8" xfId="1920"/>
    <cellStyle name="Текст предупреждения 8 2" xfId="1921"/>
    <cellStyle name="Текст предупреждения 9" xfId="1922"/>
    <cellStyle name="Текст предупреждения 9 2" xfId="1923"/>
    <cellStyle name="Текстовый" xfId="1924"/>
    <cellStyle name="Текстовый 2" xfId="1925"/>
    <cellStyle name="Текстовый 3" xfId="1926"/>
    <cellStyle name="Текстовый 4" xfId="1927"/>
    <cellStyle name="Текстовый 5" xfId="1928"/>
    <cellStyle name="Текстовый 6" xfId="1929"/>
    <cellStyle name="Текстовый 7" xfId="1930"/>
    <cellStyle name="Текстовый 8" xfId="1931"/>
    <cellStyle name="Текстовый_1" xfId="1932"/>
    <cellStyle name="Титул" xfId="1933"/>
    <cellStyle name="Тысячи [0]_22гк" xfId="1934"/>
    <cellStyle name="Тысячи [а]" xfId="161"/>
    <cellStyle name="Тысячи_22гк" xfId="1935"/>
    <cellStyle name="ФИКСИРОВАННЫЙ" xfId="1936"/>
    <cellStyle name="ФИКСИРОВАННЫЙ 2" xfId="1937"/>
    <cellStyle name="ФИКСИРОВАННЫЙ 3" xfId="1938"/>
    <cellStyle name="ФИКСИРОВАННЫЙ 4" xfId="1939"/>
    <cellStyle name="ФИКСИРОВАННЫЙ 5" xfId="1940"/>
    <cellStyle name="ФИКСИРОВАННЫЙ 6" xfId="1941"/>
    <cellStyle name="ФИКСИРОВАННЫЙ 7" xfId="1942"/>
    <cellStyle name="ФИКСИРОВАННЫЙ 8" xfId="1943"/>
    <cellStyle name="ФИКСИРОВАННЫЙ_1" xfId="1944"/>
    <cellStyle name="Финансовый" xfId="162" builtinId="3"/>
    <cellStyle name="Финансовый 10" xfId="1945"/>
    <cellStyle name="Финансовый 10 2" xfId="1946"/>
    <cellStyle name="Финансовый 11" xfId="2041"/>
    <cellStyle name="Финансовый 11 2" xfId="2528"/>
    <cellStyle name="Финансовый 11 3" xfId="2534"/>
    <cellStyle name="Финансовый 11 4" xfId="2537"/>
    <cellStyle name="Финансовый 12" xfId="2525"/>
    <cellStyle name="Финансовый 2" xfId="1947"/>
    <cellStyle name="Финансовый 2 2" xfId="1948"/>
    <cellStyle name="Финансовый 2 2 2" xfId="1949"/>
    <cellStyle name="Финансовый 2 3" xfId="1950"/>
    <cellStyle name="Финансовый 2 4" xfId="1951"/>
    <cellStyle name="Финансовый 2 5" xfId="1952"/>
    <cellStyle name="Финансовый 2_46EE.2011(v1.0)" xfId="1953"/>
    <cellStyle name="Финансовый 3" xfId="179"/>
    <cellStyle name="Финансовый 3 2" xfId="1954"/>
    <cellStyle name="Финансовый 3 2 2" xfId="1955"/>
    <cellStyle name="Финансовый 3 2 2 2" xfId="1956"/>
    <cellStyle name="Финансовый 3 2 2 2 2" xfId="1957"/>
    <cellStyle name="Финансовый 3 2 2 2 2 2" xfId="1958"/>
    <cellStyle name="Финансовый 3 2 2 2 3" xfId="1959"/>
    <cellStyle name="Финансовый 3 2 2 2 3 2" xfId="1960"/>
    <cellStyle name="Финансовый 3 2 2 2 4" xfId="1961"/>
    <cellStyle name="Финансовый 3 2 2 3" xfId="1962"/>
    <cellStyle name="Финансовый 3 2 2 3 2" xfId="1963"/>
    <cellStyle name="Финансовый 3 2 2 4" xfId="1964"/>
    <cellStyle name="Финансовый 3 2 2 4 2" xfId="1965"/>
    <cellStyle name="Финансовый 3 2 2 5" xfId="1966"/>
    <cellStyle name="Финансовый 3 2 3" xfId="1967"/>
    <cellStyle name="Финансовый 3 2 3 2" xfId="1968"/>
    <cellStyle name="Финансовый 3 2 3 2 2" xfId="1969"/>
    <cellStyle name="Финансовый 3 2 3 2 2 2" xfId="1970"/>
    <cellStyle name="Финансовый 3 2 3 2 3" xfId="1971"/>
    <cellStyle name="Финансовый 3 2 3 2 3 2" xfId="1972"/>
    <cellStyle name="Финансовый 3 2 3 2 4" xfId="1973"/>
    <cellStyle name="Финансовый 3 2 3 3" xfId="1974"/>
    <cellStyle name="Финансовый 3 2 3 3 2" xfId="1975"/>
    <cellStyle name="Финансовый 3 2 3 4" xfId="1976"/>
    <cellStyle name="Финансовый 3 2 3 4 2" xfId="1977"/>
    <cellStyle name="Финансовый 3 2 3 5" xfId="1978"/>
    <cellStyle name="Финансовый 3 2 4" xfId="1979"/>
    <cellStyle name="Финансовый 3 2 4 2" xfId="1980"/>
    <cellStyle name="Финансовый 3 2 4 2 2" xfId="1981"/>
    <cellStyle name="Финансовый 3 2 4 2 2 2" xfId="1982"/>
    <cellStyle name="Финансовый 3 2 4 2 3" xfId="1983"/>
    <cellStyle name="Финансовый 3 2 4 2 3 2" xfId="1984"/>
    <cellStyle name="Финансовый 3 2 4 2 4" xfId="1985"/>
    <cellStyle name="Финансовый 3 2 4 3" xfId="1986"/>
    <cellStyle name="Финансовый 3 2 4 3 2" xfId="1987"/>
    <cellStyle name="Финансовый 3 2 4 4" xfId="1988"/>
    <cellStyle name="Финансовый 3 2 4 4 2" xfId="1989"/>
    <cellStyle name="Финансовый 3 2 4 5" xfId="1990"/>
    <cellStyle name="Финансовый 3 2 5" xfId="1991"/>
    <cellStyle name="Финансовый 3 2 5 2" xfId="1992"/>
    <cellStyle name="Финансовый 3 2 5 2 2" xfId="1993"/>
    <cellStyle name="Финансовый 3 2 5 3" xfId="1994"/>
    <cellStyle name="Финансовый 3 2 5 3 2" xfId="1995"/>
    <cellStyle name="Финансовый 3 2 5 4" xfId="1996"/>
    <cellStyle name="Финансовый 3 2 6" xfId="1997"/>
    <cellStyle name="Финансовый 3 2 6 2" xfId="1998"/>
    <cellStyle name="Финансовый 3 2 7" xfId="1999"/>
    <cellStyle name="Финансовый 3 2 7 2" xfId="2000"/>
    <cellStyle name="Финансовый 3 2 8" xfId="2001"/>
    <cellStyle name="Финансовый 3 2 9" xfId="2002"/>
    <cellStyle name="Финансовый 3 3" xfId="2039"/>
    <cellStyle name="Финансовый 4" xfId="2003"/>
    <cellStyle name="Финансовый 4 2" xfId="2004"/>
    <cellStyle name="Финансовый 4 3" xfId="2005"/>
    <cellStyle name="Финансовый 5" xfId="2006"/>
    <cellStyle name="Финансовый 5 2" xfId="2007"/>
    <cellStyle name="Финансовый 6" xfId="2008"/>
    <cellStyle name="Финансовый 7" xfId="2009"/>
    <cellStyle name="Финансовый 8" xfId="2010"/>
    <cellStyle name="Финансовый 9" xfId="2011"/>
    <cellStyle name="Формула" xfId="163"/>
    <cellStyle name="Формула 2" xfId="2012"/>
    <cellStyle name="Формула 3" xfId="2013"/>
    <cellStyle name="Формула 4" xfId="2014"/>
    <cellStyle name="Формула_A РТ 2009 Рязаньэнерго" xfId="2015"/>
    <cellStyle name="ФормулаВБ" xfId="164"/>
    <cellStyle name="ФормулаВБ 2" xfId="2016"/>
    <cellStyle name="ФормулаНаКонтроль" xfId="2017"/>
    <cellStyle name="Формулы" xfId="165"/>
    <cellStyle name="Хвост" xfId="2018"/>
    <cellStyle name="Хороший 10" xfId="2019"/>
    <cellStyle name="Хороший 2" xfId="2020"/>
    <cellStyle name="Хороший 2 2" xfId="2021"/>
    <cellStyle name="Хороший 2 3" xfId="2022"/>
    <cellStyle name="Хороший 3" xfId="2023"/>
    <cellStyle name="Хороший 3 2" xfId="2024"/>
    <cellStyle name="Хороший 4" xfId="2025"/>
    <cellStyle name="Хороший 4 2" xfId="2026"/>
    <cellStyle name="Хороший 5" xfId="2027"/>
    <cellStyle name="Хороший 5 2" xfId="2028"/>
    <cellStyle name="Хороший 6" xfId="2029"/>
    <cellStyle name="Хороший 6 2" xfId="2030"/>
    <cellStyle name="Хороший 7" xfId="2031"/>
    <cellStyle name="Хороший 7 2" xfId="2032"/>
    <cellStyle name="Хороший 8" xfId="2033"/>
    <cellStyle name="Хороший 8 2" xfId="2034"/>
    <cellStyle name="Хороший 9" xfId="2035"/>
    <cellStyle name="Хороший 9 2" xfId="2036"/>
    <cellStyle name="Цифры по центру с десятыми" xfId="2037"/>
    <cellStyle name="Џђћ–…ќ’ќ›‰" xfId="166"/>
    <cellStyle name="Шапка таблицы" xfId="2038"/>
    <cellStyle name="ܘ_x0008_" xfId="167"/>
    <cellStyle name="ܘ_x0008_?䈌Ȏ㘛䤀ጛܛ_x0008_?䨐Ȏ㘛䤀ጛܛ_x0008_?䉜Ȏ㘛伀ᤛ" xfId="168"/>
    <cellStyle name="ܘ_x0008_?䈌Ȏ㘛䤀ጛܛ_x0008_?䨐Ȏ㘛䤀ጛܛ_x0008_?䉜Ȏ㘛伀ᤛ 1" xfId="169"/>
    <cellStyle name="ܛ_x0008_" xfId="170"/>
    <cellStyle name="ܛ_x0008_?䉜Ȏ㘛伀ᤛܛ_x0008_?偬Ȏ?ഀ഍č_x0001_?䊴Ȏ?ကတĐ_x0001_Ҡ" xfId="171"/>
    <cellStyle name="ܛ_x0008_?䉜Ȏ㘛伀ᤛܛ_x0008_?偬Ȏ?ഀ഍č_x0001_?䊴Ȏ?ကတĐ_x0001_Ҡ 1" xfId="172"/>
    <cellStyle name="ܛ_x0008_?䉜Ȏ㘛伀ᤛܛ_x0008_?偬Ȏ?ഀ഍č_x0001_?䊴Ȏ?ကတĐ_x0001_Ҡ_БДР С44о БДДС ок03" xfId="173"/>
    <cellStyle name="㐀കܒ_x0008_" xfId="174"/>
    <cellStyle name="㐀കܒ_x0008_?䆴Ȏ㘛伀ᤛܛ_x0008_?䧀Ȏ〘䤀ᤘ" xfId="175"/>
    <cellStyle name="㐀കܒ_x0008_?䆴Ȏ㘛伀ᤛܛ_x0008_?䧀Ȏ〘䤀ᤘ 1" xfId="176"/>
    <cellStyle name="㐀കܒ_x0008_?䆴Ȏ㘛伀ᤛܛ_x0008_?䧀Ȏ〘䤀ᤘ_БДР С44о БДДС ок03" xfId="17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peopn\Local%20Settings\Temporary%20Internet%20Files\Content.IE5\A94KM31Q\Documents%20and%20Settings\&#1054;&#1083;&#1100;&#1075;&#1072;%20&#1048;&#1074;&#1072;&#1085;&#1086;&#1074;&#1085;&#1072;\&#1056;&#1072;&#1073;&#1086;&#1095;&#1080;&#1081;%20&#1089;&#1090;&#1086;&#1083;\&#1056;&#1072;&#1089;&#1095;&#1077;&#1090;%20&#1090;&#1072;&#1088;&#1080;&#1092;&#1086;&#1074;%20&#1085;&#1072;%202008%20&#1075;&#1086;&#1076;%20%20&#1074;&#1090;&#1086;&#1088;&#1080;&#1095;&#1085;&#1086;%2029.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&#1052;&#1086;&#1080;%20&#1076;&#1086;&#1082;&#1091;&#1084;&#1077;&#1085;&#1090;&#1099;\&#1041;&#1055;-2006%20&#1075;\&#1053;&#1086;&#1074;&#1072;&#1103;%20&#1087;&#1072;&#1087;&#1082;&#1072;\2004%20&#1043;&#1054;&#1044;\&#1040;&#1050;&#1058;&#1067;%202004\&#1052;&#1072;&#1088;&#1090;\NES\&#1047;&#1072;&#1097;&#1080;&#1090;&#1072;%20&#1096;&#1080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operator\&#1056;&#1072;&#1073;&#1086;&#1095;&#1080;&#1081;%20&#1089;&#1090;&#1086;&#1083;\&#1048;&#1074;&#1072;&#1085;&#1086;&#1074;&#1072;\&#1088;&#1072;&#1079;&#1076;&#1077;&#1083;&#1077;&#1085;&#1080;&#1077;%20&#1090;&#1072;&#1088;&#1080;&#1092;&#1072;\&#1088;&#1072;&#1079;&#1076;&#1077;&#1083;%20&#1090;&#1072;&#1088;&#1080;&#1092;&#1072;%202007\&#1057;&#1069;&#1048;\&#1072;&#1084;&#1086;&#1088;&#1090;&#1080;&#1079;&#1072;&#1094;&#1080;&#1103;%202007-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operator\&#1056;&#1072;&#1073;&#1086;&#1095;&#1080;&#1081;%20&#1089;&#1090;&#1086;&#1083;\&#1048;&#1074;&#1072;&#1085;&#1086;&#1074;&#1072;\&#1088;&#1072;&#1079;&#1076;&#1077;&#1083;&#1077;&#1085;&#1080;&#1077;%20&#1090;&#1072;&#1088;&#1080;&#1092;&#1072;\&#1088;&#1072;&#1079;&#1076;&#1077;&#1083;%20&#1090;&#1072;&#1088;&#1080;&#1092;&#1072;%202007\&#1057;&#1069;&#1048;\1.17%20&#1089;&#1101;&#10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operator\&#1052;&#1086;&#1080;%20&#1076;&#1086;&#1082;&#1091;&#1084;&#1077;&#1085;&#1090;&#1099;\&#1056;&#1040;&#1057;&#1063;&#1045;&#1058;&#1067;%20&#1058;&#1040;&#1056;&#1048;&#1060;&#1054;&#1042;%20&#1053;&#1040;%202008%20&#1043;&#1054;&#1044;\&#1056;&#1040;&#1057;&#1063;&#1045;&#1058;%20&#1052;&#1054;&#1049;\&#1056;&#1072;&#1089;&#1095;&#1077;&#1090;%20&#1085;&#1072;%202008%20&#1075;&#1086;&#107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Documents%20and%20Settings\otp2\&#1052;&#1086;&#1080;%20&#1076;&#1086;&#1082;&#1091;&#1084;&#1077;&#1085;&#1090;&#1099;\&#1044;&#1086;&#1082;&#1091;&#1084;&#1077;&#1085;&#1090;&#1099;\&#1050;&#1072;&#1083;&#1100;&#1082;&#1091;&#1083;&#1103;&#1094;&#1080;&#1080;\&#1050;&#1069;&#1059;&#1050;\&#1043;&#1045;&#1053;&#1045;&#1056;&#1040;&#1062;&#1048;&#1071;%20&#1056;&#1054;&#1057;&#1057;&#1048;&#1048;%20&#1045;&#1048;&#1040;&#1057;\&#1054;&#1040;&#1054;%20&#1050;&#1072;&#1089;&#1082;&#1072;&#1076;%20&#1053;&#1080;&#1078;&#1085;&#1077;-&#1063;&#1077;&#1088;&#1077;&#1082;&#1089;&#1082;&#1080;&#1093;%20&#1043;&#1069;&#1057;%20(&#1086;&#1089;&#1085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\&#1086;&#1073;&#1084;&#1077;&#1085;\&#1052;&#1086;&#1080;%20&#1076;&#1086;&#1082;&#1091;&#1084;&#1077;&#1085;&#1090;&#1099;\&#1041;&#1055;-2006%20&#1075;\&#1053;&#1086;&#1074;&#1072;&#1103;%20&#1087;&#1072;&#1087;&#1082;&#1072;\2004%20&#1043;&#1054;&#1044;\&#1040;&#1050;&#1058;&#1067;%202004\&#1052;&#1072;&#1088;&#1090;\WINDOWS\&#1056;&#1072;&#1073;&#1086;&#1095;&#1080;&#1081;%20&#1089;&#1090;&#1086;&#1083;\&#1057;&#1084;&#1077;&#1090;&#1072;\NES\&#1042;&#1072;&#1082;&#1091;&#1091;&#1084;&#1085;&#1099;&#1081;%20&#1074;&#1099;&#1082;&#1083;&#1102;&#1095;&#1072;&#1090;&#1077;&#1083;&#110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karaulnykh/Desktop/&#1056;&#1072;&#1089;&#1095;&#1077;&#1090;%20&#1074;&#1099;&#1087;&#1072;&#1076;&#1072;&#1102;&#1097;&#1080;&#1093;%202022%20&#1086;&#1090;%2020.03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анализ роста"/>
      <sheetName val="титул"/>
      <sheetName val="1.2.2.И"/>
      <sheetName val="1.3.И"/>
      <sheetName val="1.4."/>
      <sheetName val="1.5.И"/>
      <sheetName val="1.6.И"/>
      <sheetName val="1.12.а"/>
      <sheetName val="1.12.И"/>
      <sheetName val="1.13.И"/>
      <sheetName val="1.15."/>
      <sheetName val="анализ роста к факту И"/>
      <sheetName val="прочие"/>
      <sheetName val="1.18.2."/>
      <sheetName val="1.16."/>
      <sheetName val="1.16. (08.10.07)"/>
      <sheetName val="1.16. жкх"/>
      <sheetName val="1.17."/>
      <sheetName val="1.17.1."/>
      <sheetName val="1.17.2."/>
      <sheetName val="1.20."/>
      <sheetName val="1.20.3"/>
      <sheetName val="1.21.3"/>
      <sheetName val="1.24."/>
      <sheetName val="1.25."/>
      <sheetName val="1.27."/>
      <sheetName val="Таб П2.1И"/>
      <sheetName val="ТабП.2.2И"/>
      <sheetName val="расчет"/>
      <sheetName val="расчет аморт"/>
      <sheetName val="тбо 2006И"/>
      <sheetName val="тепло 2006И"/>
      <sheetName val="вода 2006И"/>
      <sheetName val="мусор"/>
      <sheetName val="вода"/>
      <sheetName val="дезин"/>
      <sheetName val="9.8.6."/>
      <sheetName val="9.8.1."/>
      <sheetName val="9.8.23"/>
      <sheetName val="9.2."/>
      <sheetName val="несчас"/>
      <sheetName val="опасные"/>
      <sheetName val="автограж"/>
      <sheetName val="9.7.4."/>
      <sheetName val="9.6."/>
      <sheetName val="ЕСН"/>
      <sheetName val="ЕСНа"/>
      <sheetName val="9.8.2.а"/>
      <sheetName val="9.8.2."/>
      <sheetName val="9.8.3.-9.8.5."/>
      <sheetName val="сбор выр"/>
      <sheetName val="9.8.7."/>
      <sheetName val="9.8.8."/>
      <sheetName val="9.8.9."/>
      <sheetName val="9.8.10."/>
      <sheetName val="9.8.10.а"/>
      <sheetName val="9.8.12."/>
      <sheetName val="9.8.13."/>
      <sheetName val="9.3."/>
      <sheetName val="9.8.14. 9.8.15"/>
      <sheetName val="9.8.16"/>
      <sheetName val="9.8.17"/>
      <sheetName val="9.8.18"/>
      <sheetName val="9.8.19  9.8.20"/>
      <sheetName val="расчет конвертов"/>
      <sheetName val="9.8.21."/>
      <sheetName val="9.8.22"/>
      <sheetName val="9.8.23."/>
      <sheetName val="9.8.24."/>
      <sheetName val="9.8.25."/>
      <sheetName val="9.8.26."/>
      <sheetName val="9.8.27.  9.8.28."/>
      <sheetName val="услуги пр хар"/>
      <sheetName val="СБЫТ числ"/>
      <sheetName val="СБЫТ зарп"/>
      <sheetName val="СМУП  числ"/>
      <sheetName val="СМУП  зарп"/>
      <sheetName val="факт 2004"/>
      <sheetName val="расчет числ по ЖКХ"/>
      <sheetName val="приб на соц разв по ЖКХ"/>
      <sheetName val="ступень оплаты"/>
      <sheetName val="выпадающие по 2006 (3)"/>
      <sheetName val="выпадающие по 2006"/>
      <sheetName val="выпдающ 05-06"/>
      <sheetName val="выпадающ 2004"/>
      <sheetName val="выпадающ 2005"/>
      <sheetName val="титул (сб)"/>
      <sheetName val="1 (сб)"/>
      <sheetName val="2(сб)"/>
      <sheetName val="3 (сб)"/>
      <sheetName val="4(сб)"/>
      <sheetName val="5(сб)"/>
      <sheetName val="6(сб)"/>
      <sheetName val="7 (сб)"/>
      <sheetName val="8(сб)"/>
      <sheetName val="анализ роста к факту И (2)"/>
      <sheetName val="17_1"/>
      <sheetName val="18_2"/>
      <sheetName val="20_1"/>
      <sheetName val="21_3"/>
      <sheetName val="P2_1"/>
      <sheetName val="P2_2"/>
    </sheetNames>
    <sheetDataSet>
      <sheetData sheetId="0"/>
      <sheetData sheetId="1">
        <row r="1">
          <cell r="G1" t="str">
            <v>Титульный лист</v>
          </cell>
        </row>
        <row r="2">
          <cell r="A2" t="str">
            <v>РАСЧЕТ ТАРИФОВ НА УСЛУГИ ПО ПЕРЕДАЧЕ ЭЛЕКТРИЧЕСКОЙ ЭНЕРГИИ</v>
          </cell>
        </row>
        <row r="6">
          <cell r="A6" t="str">
            <v>Наименование организации:</v>
          </cell>
          <cell r="B6" t="str">
            <v>Ставропольское муниципальное унитарное предприятие "Горэлектросеть"</v>
          </cell>
        </row>
        <row r="7">
          <cell r="A7" t="str">
            <v>Почтовый адрес:</v>
          </cell>
          <cell r="B7" t="str">
            <v>г. Ставрополь ул. Суворова,2</v>
          </cell>
        </row>
        <row r="9">
          <cell r="A9" t="str">
            <v>Код</v>
          </cell>
        </row>
        <row r="10">
          <cell r="A10" t="str">
            <v>отчитывающейся организации по ОКПО</v>
          </cell>
          <cell r="B10" t="str">
            <v>вида деятельности</v>
          </cell>
          <cell r="C10" t="str">
            <v xml:space="preserve">отрасли по ОКОНХ </v>
          </cell>
          <cell r="D10" t="str">
            <v>территории по ОКАТО</v>
          </cell>
          <cell r="E10" t="str">
            <v>министерства (ведомства), органа управления по ОКОГУ</v>
          </cell>
          <cell r="F10" t="str">
            <v>организационно-правовой формы по ОКОПФ</v>
          </cell>
          <cell r="G10" t="str">
            <v>формы собственности по ОКФС</v>
          </cell>
        </row>
        <row r="11">
          <cell r="A11">
            <v>1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</row>
        <row r="12">
          <cell r="A12" t="str">
            <v>03255048</v>
          </cell>
          <cell r="B12" t="str">
            <v>40.10.2</v>
          </cell>
          <cell r="C12" t="str">
            <v>11170</v>
          </cell>
          <cell r="D12" t="str">
            <v>07401366000</v>
          </cell>
          <cell r="E12" t="str">
            <v>49007</v>
          </cell>
          <cell r="F12" t="str">
            <v>42</v>
          </cell>
          <cell r="G12">
            <v>14</v>
          </cell>
        </row>
        <row r="14">
          <cell r="A14" t="str">
            <v>Период регулирования</v>
          </cell>
          <cell r="B14">
            <v>2007</v>
          </cell>
        </row>
        <row r="15">
          <cell r="A15" t="str">
            <v>Базовый период</v>
          </cell>
          <cell r="B15">
            <v>2006</v>
          </cell>
        </row>
      </sheetData>
      <sheetData sheetId="2">
        <row r="3">
          <cell r="A3" t="str">
            <v>Титульный лист РАСЧЕТ ТАРИФОВ НА УСЛУГИ ПО ПЕРЕДАЧЕ ЭЛЕКТРИЧЕСКОЙ ЭНЕРГИИ</v>
          </cell>
        </row>
      </sheetData>
      <sheetData sheetId="3">
        <row r="5">
          <cell r="E5" t="str">
            <v>ВН</v>
          </cell>
          <cell r="F5" t="str">
            <v>СН1</v>
          </cell>
          <cell r="G5" t="str">
            <v>СН2</v>
          </cell>
          <cell r="H5" t="str">
            <v>НН</v>
          </cell>
          <cell r="I5" t="str">
            <v>ВН</v>
          </cell>
          <cell r="J5" t="str">
            <v>СН1</v>
          </cell>
          <cell r="K5" t="str">
            <v>СН2</v>
          </cell>
          <cell r="L5" t="str">
            <v>НН</v>
          </cell>
          <cell r="M5" t="str">
            <v>ВН</v>
          </cell>
          <cell r="N5" t="str">
            <v>СН1</v>
          </cell>
          <cell r="O5" t="str">
            <v>СН2</v>
          </cell>
          <cell r="P5" t="str">
            <v>НН</v>
          </cell>
          <cell r="Q5" t="str">
            <v>ВН</v>
          </cell>
          <cell r="R5" t="str">
            <v>СН1</v>
          </cell>
          <cell r="S5" t="str">
            <v>СН2</v>
          </cell>
          <cell r="T5" t="str">
            <v>НН</v>
          </cell>
          <cell r="U5" t="str">
            <v>ВН</v>
          </cell>
          <cell r="V5" t="str">
            <v>СН1</v>
          </cell>
          <cell r="W5" t="str">
            <v>СН2</v>
          </cell>
          <cell r="X5" t="str">
            <v>НН</v>
          </cell>
        </row>
        <row r="6">
          <cell r="E6" t="str">
            <v>4</v>
          </cell>
          <cell r="F6" t="str">
            <v>5</v>
          </cell>
          <cell r="G6" t="str">
            <v>6</v>
          </cell>
          <cell r="H6" t="str">
            <v>7</v>
          </cell>
          <cell r="I6" t="str">
            <v>8</v>
          </cell>
          <cell r="J6" t="str">
            <v>9</v>
          </cell>
          <cell r="K6" t="str">
            <v>10</v>
          </cell>
          <cell r="L6" t="str">
            <v>11</v>
          </cell>
          <cell r="M6" t="str">
            <v>12</v>
          </cell>
          <cell r="N6" t="str">
            <v>13</v>
          </cell>
          <cell r="O6" t="str">
            <v>14</v>
          </cell>
          <cell r="P6" t="str">
            <v>15</v>
          </cell>
          <cell r="Q6" t="str">
            <v>16</v>
          </cell>
          <cell r="R6" t="str">
            <v>17</v>
          </cell>
          <cell r="S6" t="str">
            <v>18</v>
          </cell>
          <cell r="T6" t="str">
            <v>19</v>
          </cell>
          <cell r="U6" t="str">
            <v>20</v>
          </cell>
          <cell r="V6" t="str">
            <v>21</v>
          </cell>
          <cell r="W6" t="str">
            <v>22</v>
          </cell>
          <cell r="X6" t="str">
            <v>23</v>
          </cell>
        </row>
        <row r="7">
          <cell r="B7" t="str">
            <v>Условно-постоянные потери</v>
          </cell>
          <cell r="C7" t="str">
            <v>L1</v>
          </cell>
          <cell r="E7">
            <v>0</v>
          </cell>
          <cell r="F7">
            <v>0</v>
          </cell>
          <cell r="G7">
            <v>4.1749678595769169</v>
          </cell>
          <cell r="H7">
            <v>9.713775938116175</v>
          </cell>
          <cell r="I7">
            <v>0.1</v>
          </cell>
          <cell r="J7">
            <v>0</v>
          </cell>
          <cell r="K7">
            <v>4.1612585664813961</v>
          </cell>
          <cell r="L7">
            <v>9.9264975315869215</v>
          </cell>
          <cell r="M7">
            <v>0</v>
          </cell>
          <cell r="N7">
            <v>0</v>
          </cell>
          <cell r="O7">
            <v>3</v>
          </cell>
          <cell r="P7">
            <v>8.4338111338260937</v>
          </cell>
          <cell r="Q7">
            <v>0</v>
          </cell>
          <cell r="R7">
            <v>0</v>
          </cell>
          <cell r="S7">
            <v>5.3599999999999994</v>
          </cell>
          <cell r="T7">
            <v>8.0050000000000008</v>
          </cell>
          <cell r="U7">
            <v>0</v>
          </cell>
          <cell r="V7">
            <v>0</v>
          </cell>
          <cell r="W7">
            <v>5.3599999999999994</v>
          </cell>
          <cell r="X7">
            <v>8.0050000000000008</v>
          </cell>
        </row>
        <row r="8">
          <cell r="B8" t="str">
            <v xml:space="preserve">Потери электроэнергии холостого хода в силовом
трансформаторе   (автотрансформаторе) </v>
          </cell>
          <cell r="C8" t="str">
            <v>L1.1</v>
          </cell>
          <cell r="G8">
            <v>4.1723601344928589</v>
          </cell>
          <cell r="H8">
            <v>9.4399648042900814</v>
          </cell>
          <cell r="I8">
            <v>0.1</v>
          </cell>
          <cell r="K8">
            <v>4.1586594043536751</v>
          </cell>
          <cell r="L8">
            <v>9.6466902186160137</v>
          </cell>
          <cell r="O8">
            <v>3</v>
          </cell>
          <cell r="P8">
            <v>8.16</v>
          </cell>
          <cell r="Q8">
            <v>0</v>
          </cell>
          <cell r="R8">
            <v>0</v>
          </cell>
          <cell r="S8">
            <v>5.0999999999999996</v>
          </cell>
          <cell r="T8">
            <v>8</v>
          </cell>
          <cell r="U8">
            <v>0</v>
          </cell>
          <cell r="V8">
            <v>0</v>
          </cell>
          <cell r="W8">
            <v>5.0999999999999996</v>
          </cell>
          <cell r="X8">
            <v>8</v>
          </cell>
        </row>
        <row r="9">
          <cell r="B9" t="str">
            <v>Потери электроэнергии в шунтирующих реакторах (ШР)и соединительных проводах и сборных шинах распределительных устройств подстанций (СППС)</v>
          </cell>
          <cell r="C9" t="str">
            <v>L1.2</v>
          </cell>
        </row>
        <row r="10">
          <cell r="B10" t="str">
            <v>Потери электроэнергии в синхронных компенсаторах</v>
          </cell>
          <cell r="C10" t="str">
            <v>L1.3</v>
          </cell>
        </row>
        <row r="11">
          <cell r="B11" t="str">
            <v>Потери электроэнергии в статических компенсирующих устройствах - батареях статических конденсаторов (БК) и статических тиристорных компенсаторах (СТК)</v>
          </cell>
          <cell r="C11" t="str">
            <v>L1.4</v>
          </cell>
        </row>
        <row r="12">
          <cell r="B12" t="str">
            <v>Потери электроэнергии в вентильных разрядниках (РВ), ограничителях перенапряжений (ОПН), измерительных трансформаторах тока (ТТ)и напряжения (ТН) и устройствах присоединения ВЧ связи (УПВЧ)</v>
          </cell>
          <cell r="C12" t="str">
            <v>L1.5</v>
          </cell>
        </row>
        <row r="13">
          <cell r="B13" t="str">
            <v>Потери электроэнергии на корону</v>
          </cell>
          <cell r="C13" t="str">
            <v>L1.6</v>
          </cell>
        </row>
        <row r="14">
          <cell r="B14" t="str">
            <v>Потери электроэнергии от токов утечки по изоляторам воздушных линий</v>
          </cell>
          <cell r="C14" t="str">
            <v>L1.7</v>
          </cell>
        </row>
        <row r="15">
          <cell r="B15" t="str">
            <v>Расход электроэнергии на плавку гололеда</v>
          </cell>
          <cell r="C15" t="str">
            <v>L1.8</v>
          </cell>
        </row>
        <row r="16">
          <cell r="B16" t="str">
            <v>Потери электроэнергии в изоляции силовых кабелей</v>
          </cell>
          <cell r="C16" t="str">
            <v>L1.9</v>
          </cell>
        </row>
        <row r="17">
          <cell r="B17" t="str">
            <v>Расход электроэнергии на собственные нужды (СН) подстанций</v>
          </cell>
          <cell r="C17" t="str">
            <v>L1.10</v>
          </cell>
          <cell r="G17">
            <v>2.607725084058037E-3</v>
          </cell>
          <cell r="H17">
            <v>0.27381113382609401</v>
          </cell>
          <cell r="K17">
            <v>2.5991621277210472E-3</v>
          </cell>
          <cell r="L17">
            <v>0.279807312970907</v>
          </cell>
          <cell r="P17">
            <v>0.27381113382609401</v>
          </cell>
          <cell r="Q17">
            <v>0</v>
          </cell>
          <cell r="R17">
            <v>0</v>
          </cell>
          <cell r="S17">
            <v>0.26</v>
          </cell>
          <cell r="T17">
            <v>5.0000000000000001E-3</v>
          </cell>
          <cell r="U17">
            <v>0</v>
          </cell>
          <cell r="V17">
            <v>0</v>
          </cell>
          <cell r="W17">
            <v>0.26</v>
          </cell>
          <cell r="X17">
            <v>5.0000000000000001E-3</v>
          </cell>
        </row>
        <row r="18">
          <cell r="B18" t="str">
            <v>Условно переменные потери</v>
          </cell>
          <cell r="C18" t="str">
            <v>L2</v>
          </cell>
          <cell r="E18">
            <v>0</v>
          </cell>
          <cell r="F18">
            <v>0</v>
          </cell>
          <cell r="G18">
            <v>39.568672620680502</v>
          </cell>
          <cell r="H18">
            <v>51.642583581626397</v>
          </cell>
          <cell r="I18">
            <v>1.7</v>
          </cell>
          <cell r="J18">
            <v>0</v>
          </cell>
          <cell r="K18">
            <v>39.438741433518601</v>
          </cell>
          <cell r="L18">
            <v>52.773502468413078</v>
          </cell>
          <cell r="M18">
            <v>0</v>
          </cell>
          <cell r="N18">
            <v>0</v>
          </cell>
          <cell r="O18">
            <v>20</v>
          </cell>
          <cell r="P18">
            <v>39</v>
          </cell>
          <cell r="Q18">
            <v>0</v>
          </cell>
          <cell r="R18">
            <v>0</v>
          </cell>
          <cell r="S18">
            <v>45</v>
          </cell>
          <cell r="T18">
            <v>63.599999999999994</v>
          </cell>
          <cell r="U18">
            <v>0</v>
          </cell>
          <cell r="V18">
            <v>0</v>
          </cell>
          <cell r="W18">
            <v>42.930978908016804</v>
          </cell>
          <cell r="X18">
            <v>60.659021091983206</v>
          </cell>
        </row>
        <row r="19">
          <cell r="B19" t="str">
            <v>Нагрузочные потери электроэнергии</v>
          </cell>
          <cell r="C19" t="str">
            <v>L2.1</v>
          </cell>
          <cell r="E19">
            <v>0</v>
          </cell>
          <cell r="G19">
            <v>39.568672620680502</v>
          </cell>
          <cell r="H19">
            <v>51.642583581626397</v>
          </cell>
          <cell r="I19">
            <v>1.7</v>
          </cell>
          <cell r="K19">
            <v>39.438741433518601</v>
          </cell>
          <cell r="L19">
            <v>52.773502468413078</v>
          </cell>
          <cell r="O19">
            <v>20</v>
          </cell>
          <cell r="P19">
            <v>39</v>
          </cell>
          <cell r="Q19">
            <v>0</v>
          </cell>
          <cell r="R19">
            <v>0</v>
          </cell>
          <cell r="S19">
            <v>45</v>
          </cell>
          <cell r="T19">
            <v>63.599999999999994</v>
          </cell>
          <cell r="U19">
            <v>0</v>
          </cell>
          <cell r="V19">
            <v>0</v>
          </cell>
          <cell r="W19">
            <v>42.930978908016804</v>
          </cell>
          <cell r="X19">
            <v>60.659021091983206</v>
          </cell>
        </row>
        <row r="20">
          <cell r="B20" t="str">
            <v>Потери электроэнергии   обусловленные допустимой    погрешностью    системы учета    электроэнергии</v>
          </cell>
          <cell r="C20" t="str">
            <v>L3</v>
          </cell>
        </row>
        <row r="21">
          <cell r="B21" t="str">
            <v>Итого:</v>
          </cell>
          <cell r="C21" t="str">
            <v>L4</v>
          </cell>
          <cell r="E21">
            <v>0</v>
          </cell>
          <cell r="F21">
            <v>0</v>
          </cell>
          <cell r="G21">
            <v>43.743640480257419</v>
          </cell>
          <cell r="H21">
            <v>61.356359519742568</v>
          </cell>
          <cell r="I21">
            <v>1.8</v>
          </cell>
          <cell r="J21">
            <v>0</v>
          </cell>
          <cell r="K21">
            <v>43.599999999999994</v>
          </cell>
          <cell r="L21">
            <v>62.7</v>
          </cell>
          <cell r="M21">
            <v>0</v>
          </cell>
          <cell r="N21">
            <v>0</v>
          </cell>
          <cell r="O21">
            <v>23</v>
          </cell>
          <cell r="P21">
            <v>47.433811133826097</v>
          </cell>
          <cell r="Q21">
            <v>0</v>
          </cell>
          <cell r="R21">
            <v>0</v>
          </cell>
          <cell r="S21">
            <v>50.36</v>
          </cell>
          <cell r="T21">
            <v>71.60499999999999</v>
          </cell>
          <cell r="U21">
            <v>0</v>
          </cell>
          <cell r="V21">
            <v>0</v>
          </cell>
          <cell r="W21">
            <v>48.290978908016804</v>
          </cell>
          <cell r="X21">
            <v>68.664021091983201</v>
          </cell>
        </row>
      </sheetData>
      <sheetData sheetId="4">
        <row r="6">
          <cell r="F6" t="str">
            <v>Всего</v>
          </cell>
          <cell r="G6" t="str">
            <v>ВН</v>
          </cell>
          <cell r="H6" t="str">
            <v>СН1</v>
          </cell>
          <cell r="I6" t="str">
            <v>СН2</v>
          </cell>
          <cell r="J6" t="str">
            <v>НН</v>
          </cell>
          <cell r="K6" t="str">
            <v>Всего</v>
          </cell>
          <cell r="L6" t="str">
            <v>ВН</v>
          </cell>
          <cell r="M6" t="str">
            <v>СН1</v>
          </cell>
          <cell r="N6" t="str">
            <v>СН2</v>
          </cell>
          <cell r="O6" t="str">
            <v>НН</v>
          </cell>
          <cell r="P6" t="str">
            <v>Всего</v>
          </cell>
          <cell r="Q6" t="str">
            <v>ВН</v>
          </cell>
          <cell r="R6" t="str">
            <v>СН1</v>
          </cell>
          <cell r="S6" t="str">
            <v>СН2</v>
          </cell>
          <cell r="T6" t="str">
            <v>НН</v>
          </cell>
          <cell r="U6" t="str">
            <v>Всего</v>
          </cell>
          <cell r="V6" t="str">
            <v>ВН</v>
          </cell>
          <cell r="W6" t="str">
            <v>СН1</v>
          </cell>
          <cell r="X6" t="str">
            <v>СН2</v>
          </cell>
          <cell r="Y6" t="str">
            <v>НН</v>
          </cell>
          <cell r="Z6" t="str">
            <v>Всего</v>
          </cell>
          <cell r="AA6" t="str">
            <v>ВН</v>
          </cell>
          <cell r="AB6" t="str">
            <v>СН1</v>
          </cell>
          <cell r="AC6" t="str">
            <v>СН2</v>
          </cell>
          <cell r="AD6" t="str">
            <v>НН</v>
          </cell>
        </row>
        <row r="7">
          <cell r="F7">
            <v>3</v>
          </cell>
          <cell r="G7">
            <v>4</v>
          </cell>
          <cell r="H7">
            <v>5</v>
          </cell>
          <cell r="I7">
            <v>6</v>
          </cell>
          <cell r="J7">
            <v>7</v>
          </cell>
          <cell r="K7">
            <v>8</v>
          </cell>
          <cell r="L7">
            <v>9</v>
          </cell>
          <cell r="M7">
            <v>10</v>
          </cell>
          <cell r="N7">
            <v>11</v>
          </cell>
          <cell r="O7">
            <v>12</v>
          </cell>
          <cell r="P7">
            <v>13</v>
          </cell>
          <cell r="Q7">
            <v>14</v>
          </cell>
          <cell r="R7">
            <v>15</v>
          </cell>
          <cell r="S7">
            <v>16</v>
          </cell>
          <cell r="T7">
            <v>17</v>
          </cell>
          <cell r="U7">
            <v>18</v>
          </cell>
          <cell r="V7">
            <v>19</v>
          </cell>
          <cell r="W7">
            <v>20</v>
          </cell>
          <cell r="X7">
            <v>21</v>
          </cell>
          <cell r="Y7">
            <v>22</v>
          </cell>
          <cell r="Z7">
            <v>23</v>
          </cell>
          <cell r="AA7">
            <v>24</v>
          </cell>
          <cell r="AB7">
            <v>25</v>
          </cell>
          <cell r="AC7">
            <v>26</v>
          </cell>
          <cell r="AD7">
            <v>27</v>
          </cell>
        </row>
        <row r="8">
          <cell r="C8" t="str">
            <v>L1</v>
          </cell>
          <cell r="D8" t="str">
            <v>МКВТЧ</v>
          </cell>
          <cell r="E8" t="str">
            <v>Поступление эл.энергии в сеть, всего</v>
          </cell>
          <cell r="F8">
            <v>921.1</v>
          </cell>
          <cell r="G8">
            <v>921.1</v>
          </cell>
          <cell r="H8">
            <v>871.4</v>
          </cell>
          <cell r="I8">
            <v>871.25</v>
          </cell>
          <cell r="J8">
            <v>491.00635951974255</v>
          </cell>
          <cell r="K8">
            <v>899.5856</v>
          </cell>
          <cell r="L8">
            <v>899.5856</v>
          </cell>
          <cell r="M8">
            <v>858.17440000000011</v>
          </cell>
          <cell r="N8">
            <v>858.17440000000011</v>
          </cell>
          <cell r="O8">
            <v>490.52540000000016</v>
          </cell>
          <cell r="P8">
            <v>901.4</v>
          </cell>
          <cell r="Q8">
            <v>901.4</v>
          </cell>
          <cell r="R8">
            <v>855.42</v>
          </cell>
          <cell r="S8">
            <v>855.42</v>
          </cell>
          <cell r="T8">
            <v>476.67999999999995</v>
          </cell>
          <cell r="U8">
            <v>982.74400000000014</v>
          </cell>
          <cell r="V8">
            <v>982.74400000000014</v>
          </cell>
          <cell r="W8">
            <v>947.59500000000014</v>
          </cell>
          <cell r="X8">
            <v>947.59400000000016</v>
          </cell>
          <cell r="Y8">
            <v>517.20900000000006</v>
          </cell>
          <cell r="Z8">
            <v>1002.5</v>
          </cell>
          <cell r="AA8">
            <v>1002.5</v>
          </cell>
          <cell r="AB8">
            <v>966.53800000000001</v>
          </cell>
          <cell r="AC8">
            <v>966.53700000000003</v>
          </cell>
          <cell r="AD8">
            <v>434.26902109198323</v>
          </cell>
        </row>
        <row r="9">
          <cell r="C9" t="str">
            <v>L1.1</v>
          </cell>
          <cell r="D9" t="str">
            <v>МКВТЧ</v>
          </cell>
          <cell r="E9" t="str">
            <v>Поступление эл.энергии из смежной сети, всего</v>
          </cell>
          <cell r="F9">
            <v>0</v>
          </cell>
          <cell r="G9">
            <v>0</v>
          </cell>
          <cell r="H9">
            <v>871.4</v>
          </cell>
          <cell r="I9">
            <v>871.25</v>
          </cell>
          <cell r="J9">
            <v>491.00635951974255</v>
          </cell>
          <cell r="K9">
            <v>0</v>
          </cell>
          <cell r="L9">
            <v>0</v>
          </cell>
          <cell r="M9">
            <v>858.17440000000011</v>
          </cell>
          <cell r="N9">
            <v>858.17440000000011</v>
          </cell>
          <cell r="O9">
            <v>490.52540000000016</v>
          </cell>
          <cell r="P9">
            <v>0</v>
          </cell>
          <cell r="Q9">
            <v>0</v>
          </cell>
          <cell r="R9">
            <v>855.42</v>
          </cell>
          <cell r="S9">
            <v>855.42</v>
          </cell>
          <cell r="T9">
            <v>476.67999999999995</v>
          </cell>
          <cell r="U9">
            <v>0</v>
          </cell>
          <cell r="V9">
            <v>0</v>
          </cell>
          <cell r="W9">
            <v>947.59500000000014</v>
          </cell>
          <cell r="X9">
            <v>947.59400000000016</v>
          </cell>
          <cell r="Y9">
            <v>517.20900000000006</v>
          </cell>
          <cell r="Z9">
            <v>0</v>
          </cell>
          <cell r="AA9">
            <v>0</v>
          </cell>
          <cell r="AB9">
            <v>966.53800000000001</v>
          </cell>
          <cell r="AC9">
            <v>966.53700000000003</v>
          </cell>
          <cell r="AD9">
            <v>434.26902109198323</v>
          </cell>
        </row>
        <row r="11">
          <cell r="C11" t="str">
            <v>L1.1.МСК</v>
          </cell>
          <cell r="D11" t="str">
            <v>МКВТЧ</v>
          </cell>
          <cell r="E11" t="str">
            <v>Поступление эл.энергии из смежной сети МСК</v>
          </cell>
        </row>
        <row r="12">
          <cell r="C12" t="str">
            <v>L1.1.ВН</v>
          </cell>
          <cell r="D12" t="str">
            <v>МКВТЧ</v>
          </cell>
          <cell r="E12" t="str">
            <v>Поступление эл.энергии из смежной сети ВН</v>
          </cell>
          <cell r="H12">
            <v>871.4</v>
          </cell>
          <cell r="M12">
            <v>858.17440000000011</v>
          </cell>
          <cell r="R12">
            <v>855.42</v>
          </cell>
          <cell r="W12">
            <v>947.59500000000014</v>
          </cell>
          <cell r="AB12">
            <v>966.53800000000001</v>
          </cell>
        </row>
        <row r="13">
          <cell r="C13" t="str">
            <v>L1.1.СН1</v>
          </cell>
          <cell r="D13" t="str">
            <v>МКВТЧ</v>
          </cell>
          <cell r="E13" t="str">
            <v>Поступление эл.энергии из смежной сети СН1</v>
          </cell>
          <cell r="I13">
            <v>871.25</v>
          </cell>
          <cell r="N13">
            <v>858.17440000000011</v>
          </cell>
          <cell r="S13">
            <v>855.42</v>
          </cell>
          <cell r="X13">
            <v>947.59400000000016</v>
          </cell>
          <cell r="AC13">
            <v>966.53700000000003</v>
          </cell>
        </row>
        <row r="14">
          <cell r="C14" t="str">
            <v>L1.1.СН2</v>
          </cell>
          <cell r="D14" t="str">
            <v>МКВТЧ</v>
          </cell>
          <cell r="E14" t="str">
            <v>Поступление эл.энергии из смежной сети СН2</v>
          </cell>
          <cell r="J14">
            <v>491.00635951974255</v>
          </cell>
          <cell r="O14">
            <v>490.52540000000016</v>
          </cell>
          <cell r="T14">
            <v>476.67999999999995</v>
          </cell>
          <cell r="Y14">
            <v>517.20900000000006</v>
          </cell>
          <cell r="AD14">
            <v>434.26902109198323</v>
          </cell>
        </row>
        <row r="15">
          <cell r="C15" t="str">
            <v>L1.2</v>
          </cell>
          <cell r="D15" t="str">
            <v>МКВТЧ</v>
          </cell>
          <cell r="E15" t="str">
            <v>Поступление эл.энергии от электростанций ПЭ (ЭСО)</v>
          </cell>
          <cell r="F15">
            <v>0</v>
          </cell>
          <cell r="K15">
            <v>0</v>
          </cell>
          <cell r="P15">
            <v>0</v>
          </cell>
          <cell r="U15">
            <v>0</v>
          </cell>
          <cell r="Z15">
            <v>0</v>
          </cell>
        </row>
        <row r="16">
          <cell r="C16" t="str">
            <v>L1.3</v>
          </cell>
          <cell r="D16" t="str">
            <v>МКВТЧ</v>
          </cell>
          <cell r="E16" t="str">
            <v>Поступление эл.энергии от других поставщиков (в т.ч. с оптового рынка)</v>
          </cell>
          <cell r="F16">
            <v>0</v>
          </cell>
          <cell r="K16">
            <v>0</v>
          </cell>
          <cell r="P16">
            <v>0</v>
          </cell>
          <cell r="U16">
            <v>0</v>
          </cell>
          <cell r="Z16">
            <v>0</v>
          </cell>
        </row>
        <row r="17">
          <cell r="C17" t="str">
            <v>L1.4</v>
          </cell>
          <cell r="D17" t="str">
            <v>МКВТЧ</v>
          </cell>
          <cell r="E17" t="str">
            <v xml:space="preserve">Поступление эл. энергии от других организаций </v>
          </cell>
          <cell r="F17">
            <v>921.1</v>
          </cell>
          <cell r="G17">
            <v>921.1</v>
          </cell>
          <cell r="K17">
            <v>899.5856</v>
          </cell>
          <cell r="L17">
            <v>899.5856</v>
          </cell>
          <cell r="P17">
            <v>901.4</v>
          </cell>
          <cell r="Q17">
            <v>901.4</v>
          </cell>
          <cell r="U17">
            <v>982.74400000000014</v>
          </cell>
          <cell r="V17">
            <v>982.74400000000014</v>
          </cell>
          <cell r="Z17">
            <v>1002.5</v>
          </cell>
          <cell r="AA17">
            <v>1002.5</v>
          </cell>
        </row>
        <row r="18">
          <cell r="C18" t="str">
            <v>L2</v>
          </cell>
          <cell r="D18" t="str">
            <v>МКВТЧ</v>
          </cell>
          <cell r="E18" t="str">
            <v xml:space="preserve">Потери электроэнергии в сети </v>
          </cell>
          <cell r="F18">
            <v>105.1</v>
          </cell>
          <cell r="G18">
            <v>0</v>
          </cell>
          <cell r="H18">
            <v>0</v>
          </cell>
          <cell r="I18">
            <v>43.743640480257419</v>
          </cell>
          <cell r="J18">
            <v>61.356359519742568</v>
          </cell>
          <cell r="K18">
            <v>108.1</v>
          </cell>
          <cell r="L18">
            <v>1.8</v>
          </cell>
          <cell r="M18">
            <v>0</v>
          </cell>
          <cell r="N18">
            <v>43.599999999999994</v>
          </cell>
          <cell r="O18">
            <v>62.7</v>
          </cell>
          <cell r="P18">
            <v>70.433811133826097</v>
          </cell>
          <cell r="Q18">
            <v>0</v>
          </cell>
          <cell r="R18">
            <v>0</v>
          </cell>
          <cell r="S18">
            <v>23</v>
          </cell>
          <cell r="T18">
            <v>47.433811133826097</v>
          </cell>
          <cell r="U18">
            <v>121.96499999999999</v>
          </cell>
          <cell r="V18">
            <v>0</v>
          </cell>
          <cell r="W18">
            <v>0</v>
          </cell>
          <cell r="X18">
            <v>50.36</v>
          </cell>
          <cell r="Y18">
            <v>71.60499999999999</v>
          </cell>
          <cell r="Z18">
            <v>116.95500000000001</v>
          </cell>
          <cell r="AA18">
            <v>0</v>
          </cell>
          <cell r="AB18">
            <v>0</v>
          </cell>
          <cell r="AC18">
            <v>48.290978908016804</v>
          </cell>
          <cell r="AD18">
            <v>68.664021091983201</v>
          </cell>
        </row>
        <row r="19">
          <cell r="C19" t="str">
            <v>L2.1</v>
          </cell>
          <cell r="D19" t="str">
            <v>ПРЦ</v>
          </cell>
          <cell r="E19" t="str">
            <v>Потери электроэнергии в сети, в %</v>
          </cell>
          <cell r="F19">
            <v>11.41027032895451</v>
          </cell>
          <cell r="G19">
            <v>0</v>
          </cell>
          <cell r="H19">
            <v>0</v>
          </cell>
          <cell r="I19">
            <v>5.0207908729133335</v>
          </cell>
          <cell r="J19">
            <v>12.496041717210291</v>
          </cell>
          <cell r="K19">
            <v>12.016644108131565</v>
          </cell>
          <cell r="L19">
            <v>0.20009213131023884</v>
          </cell>
          <cell r="M19">
            <v>0</v>
          </cell>
          <cell r="N19">
            <v>5.0805523912155834</v>
          </cell>
          <cell r="O19">
            <v>12.782212704989382</v>
          </cell>
          <cell r="P19">
            <v>7.8138241772604946</v>
          </cell>
          <cell r="Q19">
            <v>0</v>
          </cell>
          <cell r="R19">
            <v>0</v>
          </cell>
          <cell r="S19">
            <v>2.6887376961024994</v>
          </cell>
          <cell r="T19">
            <v>9.9508708428770039</v>
          </cell>
          <cell r="U19">
            <v>12.410658319969389</v>
          </cell>
          <cell r="V19">
            <v>0</v>
          </cell>
          <cell r="W19">
            <v>0</v>
          </cell>
          <cell r="X19">
            <v>5.3145123333410709</v>
          </cell>
          <cell r="Y19">
            <v>13.844499999033269</v>
          </cell>
          <cell r="Z19">
            <v>11.666334164588529</v>
          </cell>
          <cell r="AA19">
            <v>0</v>
          </cell>
          <cell r="AB19">
            <v>0</v>
          </cell>
          <cell r="AC19">
            <v>4.9962886995548859</v>
          </cell>
          <cell r="AD19">
            <v>15.811402093413282</v>
          </cell>
        </row>
        <row r="20">
          <cell r="C20" t="str">
            <v>L3</v>
          </cell>
          <cell r="D20" t="str">
            <v>МКВТЧ</v>
          </cell>
          <cell r="E20" t="str">
            <v>Расход электроэнергии на произв и хознужды</v>
          </cell>
          <cell r="F20">
            <v>2</v>
          </cell>
          <cell r="J20">
            <v>2</v>
          </cell>
          <cell r="K20">
            <v>1.3494999999999999</v>
          </cell>
          <cell r="O20">
            <v>1.3494999999999999</v>
          </cell>
          <cell r="P20">
            <v>1.17</v>
          </cell>
          <cell r="T20">
            <v>1.17</v>
          </cell>
          <cell r="U20">
            <v>1.246</v>
          </cell>
          <cell r="Y20">
            <v>1.246</v>
          </cell>
          <cell r="Z20">
            <v>1.329</v>
          </cell>
          <cell r="AD20">
            <v>1.329</v>
          </cell>
        </row>
        <row r="21">
          <cell r="C21" t="str">
            <v>L4</v>
          </cell>
          <cell r="D21" t="str">
            <v>МКВТЧ</v>
          </cell>
          <cell r="E21" t="str">
            <v xml:space="preserve">Полезный отпуск из сети </v>
          </cell>
          <cell r="G21">
            <v>921.1</v>
          </cell>
          <cell r="H21">
            <v>871.4</v>
          </cell>
          <cell r="I21">
            <v>827.50635951974255</v>
          </cell>
          <cell r="J21">
            <v>427.65</v>
          </cell>
          <cell r="L21">
            <v>897.78560000000004</v>
          </cell>
          <cell r="M21">
            <v>858.17440000000011</v>
          </cell>
          <cell r="N21">
            <v>814.57440000000008</v>
          </cell>
          <cell r="O21">
            <v>426.47590000000019</v>
          </cell>
          <cell r="Q21">
            <v>901.4</v>
          </cell>
          <cell r="R21">
            <v>855.42</v>
          </cell>
          <cell r="S21">
            <v>832.42</v>
          </cell>
          <cell r="T21">
            <v>428.07618886617382</v>
          </cell>
          <cell r="V21">
            <v>982.74400000000014</v>
          </cell>
          <cell r="W21">
            <v>947.59500000000014</v>
          </cell>
          <cell r="X21">
            <v>897.23400000000015</v>
          </cell>
          <cell r="Y21">
            <v>444.35800000000006</v>
          </cell>
          <cell r="AA21">
            <v>1002.5</v>
          </cell>
          <cell r="AB21">
            <v>966.53800000000001</v>
          </cell>
          <cell r="AC21">
            <v>918.24602109198327</v>
          </cell>
          <cell r="AD21">
            <v>364.27600000000001</v>
          </cell>
        </row>
        <row r="22">
          <cell r="C22" t="str">
            <v>L4.1</v>
          </cell>
          <cell r="D22" t="str">
            <v>МКВТЧ</v>
          </cell>
          <cell r="E22" t="str">
            <v>Полезный отпуск из сети  собственным потребителям ЭСО</v>
          </cell>
          <cell r="F22">
            <v>814</v>
          </cell>
          <cell r="G22">
            <v>49.7</v>
          </cell>
          <cell r="H22">
            <v>0.15</v>
          </cell>
          <cell r="I22">
            <v>336.5</v>
          </cell>
          <cell r="J22">
            <v>427.65</v>
          </cell>
          <cell r="K22">
            <v>790.1321999999999</v>
          </cell>
          <cell r="L22">
            <v>39.611199999999997</v>
          </cell>
          <cell r="M22">
            <v>0</v>
          </cell>
          <cell r="N22">
            <v>324.04899999999992</v>
          </cell>
          <cell r="O22">
            <v>426.47199999999998</v>
          </cell>
          <cell r="P22">
            <v>829.8</v>
          </cell>
          <cell r="Q22">
            <v>45.98</v>
          </cell>
          <cell r="R22">
            <v>0</v>
          </cell>
          <cell r="S22">
            <v>355.74</v>
          </cell>
          <cell r="T22">
            <v>428.08</v>
          </cell>
          <cell r="U22">
            <v>859.79800000000012</v>
          </cell>
          <cell r="V22">
            <v>35.149000000000001</v>
          </cell>
          <cell r="W22">
            <v>1E-3</v>
          </cell>
          <cell r="X22">
            <v>380.02500000000009</v>
          </cell>
          <cell r="Y22">
            <v>444.62300000000005</v>
          </cell>
          <cell r="Z22">
            <v>884.48100000000011</v>
          </cell>
          <cell r="AA22">
            <v>35.962000000000003</v>
          </cell>
          <cell r="AB22">
            <v>1E-3</v>
          </cell>
          <cell r="AC22">
            <v>483.97700000000003</v>
          </cell>
          <cell r="AD22">
            <v>364.54100000000005</v>
          </cell>
        </row>
        <row r="23">
          <cell r="D23" t="str">
            <v>МКВТЧ</v>
          </cell>
        </row>
        <row r="24">
          <cell r="C24" t="str">
            <v>L4.1.1</v>
          </cell>
          <cell r="D24" t="str">
            <v>МКВТЧ</v>
          </cell>
          <cell r="E24" t="str">
            <v>Полезный отпуск из сети  потребителям, присоединенным к центру питания на генераторном напряжении</v>
          </cell>
          <cell r="F24">
            <v>0</v>
          </cell>
          <cell r="K24">
            <v>0</v>
          </cell>
          <cell r="P24">
            <v>0</v>
          </cell>
          <cell r="U24">
            <v>0</v>
          </cell>
          <cell r="Z24">
            <v>0</v>
          </cell>
        </row>
        <row r="25">
          <cell r="C25" t="str">
            <v>L4.1.2</v>
          </cell>
          <cell r="D25" t="str">
            <v>МКВТЧ</v>
          </cell>
          <cell r="E25" t="str">
            <v>Полезный отпуск из сети  потребителям присоединенным к сетям МСК (последняя миля)</v>
          </cell>
          <cell r="F25">
            <v>0</v>
          </cell>
        </row>
        <row r="26">
          <cell r="C26" t="str">
            <v>L4.2</v>
          </cell>
          <cell r="D26" t="str">
            <v>МКВТЧ</v>
          </cell>
          <cell r="E26" t="str">
            <v>Полезный отпуск из сети  потребителям оптового рынка</v>
          </cell>
          <cell r="F26">
            <v>0</v>
          </cell>
          <cell r="K26">
            <v>0</v>
          </cell>
          <cell r="P26">
            <v>0</v>
          </cell>
          <cell r="U26">
            <v>0</v>
          </cell>
          <cell r="Z26">
            <v>0</v>
          </cell>
        </row>
        <row r="27">
          <cell r="C27" t="str">
            <v>L4.3</v>
          </cell>
          <cell r="D27" t="str">
            <v>МКВТЧ</v>
          </cell>
          <cell r="E27" t="str">
            <v>Сальдо переток в другие организации</v>
          </cell>
          <cell r="F27">
            <v>0</v>
          </cell>
          <cell r="K27">
            <v>0</v>
          </cell>
          <cell r="P27">
            <v>0</v>
          </cell>
          <cell r="U27">
            <v>0</v>
          </cell>
          <cell r="Z27">
            <v>0</v>
          </cell>
        </row>
        <row r="28">
          <cell r="C28" t="str">
            <v>L4.4</v>
          </cell>
          <cell r="D28" t="str">
            <v>МКВТЧ</v>
          </cell>
          <cell r="E28" t="str">
            <v>Сальдо переток в сопредельные регионы</v>
          </cell>
          <cell r="F28">
            <v>0</v>
          </cell>
          <cell r="K28">
            <v>0</v>
          </cell>
          <cell r="P28">
            <v>0</v>
          </cell>
          <cell r="U28">
            <v>0</v>
          </cell>
          <cell r="Z28">
            <v>0</v>
          </cell>
        </row>
        <row r="29">
          <cell r="C29" t="str">
            <v>L5</v>
          </cell>
          <cell r="D29" t="str">
            <v>МКВТЧ</v>
          </cell>
          <cell r="E29" t="str">
            <v>Проверка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3.9000000002147317E-3</v>
          </cell>
          <cell r="Q29">
            <v>0</v>
          </cell>
          <cell r="R29">
            <v>0</v>
          </cell>
          <cell r="S29">
            <v>0</v>
          </cell>
          <cell r="T29">
            <v>-3.8111338261614947E-3</v>
          </cell>
          <cell r="V29">
            <v>0</v>
          </cell>
          <cell r="W29">
            <v>0</v>
          </cell>
          <cell r="X29">
            <v>0</v>
          </cell>
          <cell r="Y29">
            <v>-0.26499999999998636</v>
          </cell>
          <cell r="AA29">
            <v>0</v>
          </cell>
          <cell r="AB29">
            <v>0</v>
          </cell>
          <cell r="AC29">
            <v>0</v>
          </cell>
          <cell r="AD29">
            <v>-0.2650000000000432</v>
          </cell>
        </row>
      </sheetData>
      <sheetData sheetId="5">
        <row r="7">
          <cell r="F7">
            <v>3</v>
          </cell>
          <cell r="G7">
            <v>4</v>
          </cell>
          <cell r="H7">
            <v>5</v>
          </cell>
          <cell r="I7">
            <v>6</v>
          </cell>
          <cell r="J7">
            <v>7</v>
          </cell>
          <cell r="K7">
            <v>8</v>
          </cell>
          <cell r="L7">
            <v>9</v>
          </cell>
          <cell r="M7">
            <v>10</v>
          </cell>
          <cell r="N7">
            <v>11</v>
          </cell>
          <cell r="O7">
            <v>12</v>
          </cell>
          <cell r="P7">
            <v>13</v>
          </cell>
          <cell r="Q7">
            <v>14</v>
          </cell>
          <cell r="R7">
            <v>15</v>
          </cell>
          <cell r="S7">
            <v>16</v>
          </cell>
          <cell r="T7">
            <v>17</v>
          </cell>
          <cell r="U7">
            <v>18</v>
          </cell>
          <cell r="V7">
            <v>19</v>
          </cell>
          <cell r="W7">
            <v>20</v>
          </cell>
          <cell r="X7">
            <v>21</v>
          </cell>
          <cell r="Y7">
            <v>22</v>
          </cell>
          <cell r="Z7">
            <v>23</v>
          </cell>
          <cell r="AA7">
            <v>24</v>
          </cell>
          <cell r="AB7">
            <v>25</v>
          </cell>
          <cell r="AC7">
            <v>26</v>
          </cell>
          <cell r="AD7">
            <v>27</v>
          </cell>
        </row>
        <row r="8">
          <cell r="C8" t="str">
            <v>L1</v>
          </cell>
          <cell r="D8" t="str">
            <v>МВТ</v>
          </cell>
          <cell r="E8" t="str">
            <v>Поступление мощности в сеть, всего</v>
          </cell>
          <cell r="F8">
            <v>146.48815115279061</v>
          </cell>
          <cell r="G8">
            <v>146.48815115279061</v>
          </cell>
          <cell r="H8">
            <v>137.1881511527906</v>
          </cell>
          <cell r="I8">
            <v>137.1881511527906</v>
          </cell>
          <cell r="J8">
            <v>80.462353969703159</v>
          </cell>
          <cell r="K8">
            <v>146.50988915590918</v>
          </cell>
          <cell r="L8">
            <v>146.50988915590918</v>
          </cell>
          <cell r="M8">
            <v>137.40988915590918</v>
          </cell>
          <cell r="N8">
            <v>137.40988915590918</v>
          </cell>
          <cell r="O8">
            <v>75.86068440601025</v>
          </cell>
          <cell r="P8">
            <v>148.61404268984606</v>
          </cell>
          <cell r="Q8">
            <v>148.61404268984606</v>
          </cell>
          <cell r="R8">
            <v>140.94404268984607</v>
          </cell>
          <cell r="S8">
            <v>140.94404268984607</v>
          </cell>
          <cell r="T8">
            <v>82.121911357974483</v>
          </cell>
          <cell r="U8">
            <v>151.59778587923816</v>
          </cell>
          <cell r="V8">
            <v>151.59778587923816</v>
          </cell>
          <cell r="W8">
            <v>146.18378587923817</v>
          </cell>
          <cell r="X8">
            <v>146.18378587923817</v>
          </cell>
          <cell r="Y8">
            <v>79.935311436767293</v>
          </cell>
          <cell r="Z8">
            <v>155.38057117823524</v>
          </cell>
          <cell r="AA8">
            <v>155.38057117823524</v>
          </cell>
          <cell r="AB8">
            <v>149.80557117823525</v>
          </cell>
          <cell r="AC8">
            <v>149.80557117823525</v>
          </cell>
          <cell r="AD8">
            <v>67.329423226021618</v>
          </cell>
        </row>
        <row r="9">
          <cell r="C9" t="str">
            <v>L1.1</v>
          </cell>
          <cell r="D9" t="str">
            <v>МВТ</v>
          </cell>
          <cell r="E9" t="str">
            <v>Поступление мощности из смежной сети, всего</v>
          </cell>
          <cell r="F9">
            <v>0</v>
          </cell>
          <cell r="G9">
            <v>0</v>
          </cell>
          <cell r="H9">
            <v>137.1881511527906</v>
          </cell>
          <cell r="I9">
            <v>137.1881511527906</v>
          </cell>
          <cell r="J9">
            <v>80.462353969703159</v>
          </cell>
          <cell r="K9">
            <v>0</v>
          </cell>
          <cell r="L9">
            <v>0</v>
          </cell>
          <cell r="M9">
            <v>137.40988915590918</v>
          </cell>
          <cell r="N9">
            <v>137.40988915590918</v>
          </cell>
          <cell r="O9">
            <v>75.86068440601025</v>
          </cell>
          <cell r="P9">
            <v>0</v>
          </cell>
          <cell r="Q9">
            <v>0</v>
          </cell>
          <cell r="R9">
            <v>140.94404268984607</v>
          </cell>
          <cell r="S9">
            <v>140.94404268984607</v>
          </cell>
          <cell r="T9">
            <v>82.121911357974483</v>
          </cell>
          <cell r="U9">
            <v>0</v>
          </cell>
          <cell r="V9">
            <v>0</v>
          </cell>
          <cell r="W9">
            <v>146.18378587923817</v>
          </cell>
          <cell r="X9">
            <v>146.18378587923817</v>
          </cell>
          <cell r="Y9">
            <v>79.935311436767293</v>
          </cell>
          <cell r="Z9">
            <v>0</v>
          </cell>
          <cell r="AA9">
            <v>0</v>
          </cell>
          <cell r="AB9">
            <v>149.80557117823525</v>
          </cell>
          <cell r="AC9">
            <v>149.80557117823525</v>
          </cell>
          <cell r="AD9">
            <v>67.329423226021618</v>
          </cell>
        </row>
        <row r="11">
          <cell r="C11" t="str">
            <v>L1.1.МСК</v>
          </cell>
          <cell r="D11" t="str">
            <v>МВТ</v>
          </cell>
          <cell r="E11" t="str">
            <v>Поступление мощности из смежной сети МСК</v>
          </cell>
        </row>
        <row r="12">
          <cell r="C12" t="str">
            <v>L1.1.ВН</v>
          </cell>
          <cell r="D12" t="str">
            <v>МВТ</v>
          </cell>
          <cell r="E12" t="str">
            <v>Поступление мощности из смежной сети ВН</v>
          </cell>
          <cell r="H12">
            <v>137.1881511527906</v>
          </cell>
          <cell r="M12">
            <v>137.40988915590918</v>
          </cell>
          <cell r="R12">
            <v>140.94404268984607</v>
          </cell>
          <cell r="W12">
            <v>146.18378587923817</v>
          </cell>
          <cell r="AB12">
            <v>149.80557117823525</v>
          </cell>
        </row>
        <row r="13">
          <cell r="C13" t="str">
            <v>L1.1.СН1</v>
          </cell>
          <cell r="D13" t="str">
            <v>МВТ</v>
          </cell>
          <cell r="E13" t="str">
            <v>Поступление мощности из смежной сети СН1</v>
          </cell>
          <cell r="I13">
            <v>137.1881511527906</v>
          </cell>
          <cell r="N13">
            <v>137.40988915590918</v>
          </cell>
          <cell r="S13">
            <v>140.94404268984607</v>
          </cell>
          <cell r="X13">
            <v>146.18378587923817</v>
          </cell>
          <cell r="AC13">
            <v>149.80557117823525</v>
          </cell>
        </row>
        <row r="14">
          <cell r="C14" t="str">
            <v>L1.1.СН2</v>
          </cell>
          <cell r="D14" t="str">
            <v>МВТ</v>
          </cell>
          <cell r="E14" t="str">
            <v>Поступление мощности из смежной сети СН2</v>
          </cell>
          <cell r="J14">
            <v>80.462353969703159</v>
          </cell>
          <cell r="O14">
            <v>75.86068440601025</v>
          </cell>
          <cell r="T14">
            <v>82.121911357974483</v>
          </cell>
          <cell r="Y14">
            <v>79.935311436767293</v>
          </cell>
          <cell r="AD14">
            <v>67.329423226021618</v>
          </cell>
        </row>
        <row r="15">
          <cell r="C15" t="str">
            <v>L1.2</v>
          </cell>
          <cell r="D15" t="str">
            <v>МВТ</v>
          </cell>
          <cell r="E15" t="str">
            <v>Поступление мощности от электростанций ПЭ (ЭСО)</v>
          </cell>
          <cell r="F15">
            <v>0</v>
          </cell>
          <cell r="K15">
            <v>0</v>
          </cell>
          <cell r="P15">
            <v>0</v>
          </cell>
          <cell r="U15">
            <v>0</v>
          </cell>
          <cell r="Z15">
            <v>0</v>
          </cell>
        </row>
        <row r="16">
          <cell r="C16" t="str">
            <v>L1.3</v>
          </cell>
          <cell r="D16" t="str">
            <v>МВТ</v>
          </cell>
          <cell r="E16" t="str">
            <v>Поступление мощности от других поставщиков (в т.ч. с оптового рынка)</v>
          </cell>
          <cell r="F16">
            <v>0</v>
          </cell>
          <cell r="K16">
            <v>0</v>
          </cell>
          <cell r="P16">
            <v>0</v>
          </cell>
          <cell r="U16">
            <v>0</v>
          </cell>
          <cell r="Z16">
            <v>0</v>
          </cell>
        </row>
        <row r="17">
          <cell r="C17" t="str">
            <v>L1.4</v>
          </cell>
          <cell r="D17" t="str">
            <v>МВТ</v>
          </cell>
          <cell r="E17" t="str">
            <v xml:space="preserve">Поступление мощности от других организаций </v>
          </cell>
          <cell r="F17">
            <v>146.48815115279061</v>
          </cell>
          <cell r="G17">
            <v>146.48815115279061</v>
          </cell>
          <cell r="K17">
            <v>146.50988915590918</v>
          </cell>
          <cell r="L17">
            <v>146.50988915590918</v>
          </cell>
          <cell r="P17">
            <v>148.61404268984606</v>
          </cell>
          <cell r="Q17">
            <v>148.61404268984606</v>
          </cell>
          <cell r="U17">
            <v>151.59778587923816</v>
          </cell>
          <cell r="V17">
            <v>151.59778587923816</v>
          </cell>
          <cell r="Z17">
            <v>155.38057117823524</v>
          </cell>
          <cell r="AA17">
            <v>155.38057117823524</v>
          </cell>
        </row>
        <row r="18">
          <cell r="C18" t="str">
            <v>L2</v>
          </cell>
          <cell r="D18" t="str">
            <v>МВТ</v>
          </cell>
          <cell r="E18" t="str">
            <v xml:space="preserve">Потери мощности в сети </v>
          </cell>
          <cell r="F18">
            <v>16.580406501790954</v>
          </cell>
          <cell r="I18">
            <v>6.5257971830874375</v>
          </cell>
          <cell r="J18">
            <v>10.054609318703518</v>
          </cell>
          <cell r="K18">
            <v>17.009889155909182</v>
          </cell>
          <cell r="N18">
            <v>7.2992047498989363</v>
          </cell>
          <cell r="O18">
            <v>9.7106844060102446</v>
          </cell>
          <cell r="P18">
            <v>11.754042689846081</v>
          </cell>
          <cell r="S18">
            <v>3.5721313318715917</v>
          </cell>
          <cell r="T18">
            <v>8.1819113579744887</v>
          </cell>
          <cell r="U18">
            <v>18.776785879238187</v>
          </cell>
          <cell r="V18">
            <v>0</v>
          </cell>
          <cell r="W18">
            <v>0</v>
          </cell>
          <cell r="X18">
            <v>7.7164744424708873</v>
          </cell>
          <cell r="Y18">
            <v>11.060311436767298</v>
          </cell>
          <cell r="Z18">
            <v>18.085571178235249</v>
          </cell>
          <cell r="AA18">
            <v>0</v>
          </cell>
          <cell r="AB18">
            <v>0</v>
          </cell>
          <cell r="AC18">
            <v>7.4461479522136393</v>
          </cell>
          <cell r="AD18">
            <v>10.639423226021609</v>
          </cell>
        </row>
        <row r="19">
          <cell r="C19" t="str">
            <v>L2.1</v>
          </cell>
          <cell r="D19" t="str">
            <v>ПРЦ</v>
          </cell>
          <cell r="E19" t="str">
            <v>Потери мощности в сети, в %</v>
          </cell>
          <cell r="G19">
            <v>0</v>
          </cell>
          <cell r="H19">
            <v>0</v>
          </cell>
          <cell r="I19">
            <v>4.7568227490867336</v>
          </cell>
          <cell r="J19">
            <v>12.496041717210291</v>
          </cell>
          <cell r="L19">
            <v>0</v>
          </cell>
          <cell r="M19">
            <v>0</v>
          </cell>
          <cell r="N19">
            <v>5.3119937689615995</v>
          </cell>
          <cell r="O19">
            <v>12.800681251487486</v>
          </cell>
          <cell r="Q19">
            <v>0</v>
          </cell>
          <cell r="R19">
            <v>0</v>
          </cell>
          <cell r="S19">
            <v>2.5344322922056612</v>
          </cell>
          <cell r="T19">
            <v>9.963128259775921</v>
          </cell>
          <cell r="V19">
            <v>0</v>
          </cell>
          <cell r="W19">
            <v>0</v>
          </cell>
          <cell r="X19">
            <v>5.2786117120030234</v>
          </cell>
          <cell r="Y19">
            <v>13.836577650062127</v>
          </cell>
          <cell r="AA19">
            <v>0</v>
          </cell>
          <cell r="AB19">
            <v>0</v>
          </cell>
          <cell r="AC19">
            <v>4.9705414115436213</v>
          </cell>
          <cell r="AD19">
            <v>15.802041241769709</v>
          </cell>
        </row>
        <row r="20">
          <cell r="C20" t="str">
            <v>L3</v>
          </cell>
          <cell r="D20" t="str">
            <v>МВТ</v>
          </cell>
          <cell r="E20" t="str">
            <v>Расход мощности на произв и хознужды</v>
          </cell>
          <cell r="F20">
            <v>0.32774465099964928</v>
          </cell>
          <cell r="J20">
            <v>0.32774465099964928</v>
          </cell>
          <cell r="K20">
            <v>0.1</v>
          </cell>
          <cell r="O20">
            <v>0.1</v>
          </cell>
          <cell r="P20">
            <v>0.1</v>
          </cell>
          <cell r="T20">
            <v>0.1</v>
          </cell>
          <cell r="U20">
            <v>0.2</v>
          </cell>
          <cell r="V20">
            <v>0</v>
          </cell>
          <cell r="W20">
            <v>0</v>
          </cell>
          <cell r="X20">
            <v>0</v>
          </cell>
          <cell r="Y20">
            <v>0.2</v>
          </cell>
          <cell r="Z20">
            <v>0.18</v>
          </cell>
          <cell r="AA20">
            <v>0</v>
          </cell>
          <cell r="AB20">
            <v>0</v>
          </cell>
          <cell r="AC20">
            <v>0</v>
          </cell>
          <cell r="AD20">
            <v>0.18</v>
          </cell>
        </row>
        <row r="21">
          <cell r="C21" t="str">
            <v>L4</v>
          </cell>
          <cell r="D21" t="str">
            <v>МВТ</v>
          </cell>
          <cell r="E21" t="str">
            <v xml:space="preserve">Полезный отпуск мощности из сети </v>
          </cell>
          <cell r="F21">
            <v>484.41865627528438</v>
          </cell>
          <cell r="G21">
            <v>146.48815115279061</v>
          </cell>
          <cell r="H21">
            <v>137.1881511527906</v>
          </cell>
          <cell r="I21">
            <v>130.66235396970316</v>
          </cell>
          <cell r="J21">
            <v>70.08</v>
          </cell>
          <cell r="K21">
            <v>480.08046271782865</v>
          </cell>
          <cell r="L21">
            <v>146.50988915590918</v>
          </cell>
          <cell r="M21">
            <v>137.40988915590918</v>
          </cell>
          <cell r="N21">
            <v>130.11068440601025</v>
          </cell>
          <cell r="O21">
            <v>66.050000000000011</v>
          </cell>
          <cell r="P21">
            <v>500.76999673766659</v>
          </cell>
          <cell r="Q21">
            <v>148.61404268984606</v>
          </cell>
          <cell r="R21">
            <v>140.94404268984607</v>
          </cell>
          <cell r="S21">
            <v>137.37191135797448</v>
          </cell>
          <cell r="T21">
            <v>73.84</v>
          </cell>
          <cell r="U21">
            <v>504.9238831952436</v>
          </cell>
          <cell r="V21">
            <v>151.59778587923816</v>
          </cell>
          <cell r="W21">
            <v>146.18378587923817</v>
          </cell>
          <cell r="X21">
            <v>138.46731143676729</v>
          </cell>
          <cell r="Y21">
            <v>68.674999999999997</v>
          </cell>
          <cell r="Z21">
            <v>504.05556558249214</v>
          </cell>
          <cell r="AA21">
            <v>155.38057117823524</v>
          </cell>
          <cell r="AB21">
            <v>149.80557117823525</v>
          </cell>
          <cell r="AC21">
            <v>142.35942322602162</v>
          </cell>
          <cell r="AD21">
            <v>56.510000000000012</v>
          </cell>
        </row>
        <row r="22">
          <cell r="C22" t="str">
            <v>L4.1</v>
          </cell>
          <cell r="D22" t="str">
            <v>МВТ</v>
          </cell>
          <cell r="E22" t="str">
            <v>Полезный мощности отпуск из сети собственным потребителям ЭСО</v>
          </cell>
          <cell r="F22">
            <v>129.57999999999998</v>
          </cell>
          <cell r="G22">
            <v>9.3000000000000007</v>
          </cell>
          <cell r="H22">
            <v>0</v>
          </cell>
          <cell r="I22">
            <v>50.2</v>
          </cell>
          <cell r="J22">
            <v>70.08</v>
          </cell>
          <cell r="K22">
            <v>129.4</v>
          </cell>
          <cell r="L22">
            <v>9.1</v>
          </cell>
          <cell r="N22">
            <v>54.25</v>
          </cell>
          <cell r="O22">
            <v>66.050000000000011</v>
          </cell>
          <cell r="P22">
            <v>136.76</v>
          </cell>
          <cell r="Q22">
            <v>7.67</v>
          </cell>
          <cell r="R22">
            <v>0</v>
          </cell>
          <cell r="S22">
            <v>55.25</v>
          </cell>
          <cell r="T22">
            <v>73.84</v>
          </cell>
          <cell r="U22">
            <v>132.62099999999998</v>
          </cell>
          <cell r="V22">
            <v>5.4139999999999997</v>
          </cell>
          <cell r="W22">
            <v>0</v>
          </cell>
          <cell r="X22">
            <v>58.531999999999996</v>
          </cell>
          <cell r="Y22">
            <v>68.674999999999997</v>
          </cell>
          <cell r="Z22">
            <v>137.11500000000001</v>
          </cell>
          <cell r="AA22">
            <v>5.5750000000000002</v>
          </cell>
          <cell r="AB22">
            <v>0</v>
          </cell>
          <cell r="AC22">
            <v>75.03</v>
          </cell>
          <cell r="AD22">
            <v>56.510000000000005</v>
          </cell>
        </row>
        <row r="23">
          <cell r="D23" t="str">
            <v>МВТ</v>
          </cell>
        </row>
        <row r="24">
          <cell r="C24" t="str">
            <v>L4.1.1</v>
          </cell>
          <cell r="D24" t="str">
            <v>МВТ</v>
          </cell>
          <cell r="E24" t="str">
            <v>Полезный отпуск мощности из сети  потребителям, присоединенным к центру питания на генераторном напряжении</v>
          </cell>
          <cell r="F24">
            <v>0</v>
          </cell>
          <cell r="K24">
            <v>0</v>
          </cell>
          <cell r="P24">
            <v>0</v>
          </cell>
          <cell r="U24">
            <v>0</v>
          </cell>
          <cell r="Z24">
            <v>0</v>
          </cell>
        </row>
        <row r="25">
          <cell r="C25" t="str">
            <v>L4.1.2</v>
          </cell>
          <cell r="D25" t="str">
            <v>МВТ</v>
          </cell>
          <cell r="E25" t="str">
            <v>Полезный отпуск мощности из сети  потребителям присоединенным к сетям МСК (последняя миля)</v>
          </cell>
          <cell r="F25">
            <v>0</v>
          </cell>
        </row>
        <row r="26">
          <cell r="C26" t="str">
            <v>L4.2</v>
          </cell>
          <cell r="D26" t="str">
            <v>МВТ</v>
          </cell>
          <cell r="E26" t="str">
            <v>Полезный отпуск мощности из сети  потребителям оптового рынка</v>
          </cell>
          <cell r="F26">
            <v>0</v>
          </cell>
          <cell r="K26">
            <v>0</v>
          </cell>
          <cell r="P26">
            <v>0</v>
          </cell>
          <cell r="U26">
            <v>0</v>
          </cell>
          <cell r="Z26">
            <v>0</v>
          </cell>
        </row>
        <row r="27">
          <cell r="C27" t="str">
            <v>L4.3</v>
          </cell>
          <cell r="D27" t="str">
            <v>МВТ</v>
          </cell>
          <cell r="E27" t="str">
            <v>Сальдо переток мощности в другие организации</v>
          </cell>
          <cell r="F27">
            <v>0</v>
          </cell>
          <cell r="K27">
            <v>0</v>
          </cell>
          <cell r="P27">
            <v>0</v>
          </cell>
          <cell r="U27">
            <v>0</v>
          </cell>
          <cell r="Z27">
            <v>0</v>
          </cell>
        </row>
        <row r="28">
          <cell r="C28" t="str">
            <v>L4.4</v>
          </cell>
          <cell r="D28" t="str">
            <v>МВТ</v>
          </cell>
          <cell r="E28" t="str">
            <v>Сальдо переток мощности в сопредельные регионы</v>
          </cell>
          <cell r="F28">
            <v>0</v>
          </cell>
          <cell r="K28">
            <v>0</v>
          </cell>
          <cell r="P28">
            <v>0</v>
          </cell>
          <cell r="U28">
            <v>0</v>
          </cell>
          <cell r="Z28">
            <v>0</v>
          </cell>
        </row>
        <row r="29">
          <cell r="C29" t="str">
            <v>L5</v>
          </cell>
          <cell r="D29" t="str">
            <v>МВТ</v>
          </cell>
          <cell r="E29" t="str">
            <v>Проверка</v>
          </cell>
        </row>
      </sheetData>
      <sheetData sheetId="6">
        <row r="5">
          <cell r="C5" t="str">
            <v>Всего</v>
          </cell>
          <cell r="D5" t="str">
            <v>с шин</v>
          </cell>
          <cell r="E5" t="str">
            <v>ВН</v>
          </cell>
          <cell r="F5" t="str">
            <v>СН1</v>
          </cell>
          <cell r="G5" t="str">
            <v>СН2</v>
          </cell>
          <cell r="H5" t="str">
            <v>НН</v>
          </cell>
          <cell r="I5" t="str">
            <v>Всего</v>
          </cell>
          <cell r="J5" t="str">
            <v>с шин</v>
          </cell>
          <cell r="K5" t="str">
            <v>ВН</v>
          </cell>
          <cell r="L5" t="str">
            <v>СН1</v>
          </cell>
          <cell r="M5" t="str">
            <v>СН2</v>
          </cell>
          <cell r="N5" t="str">
            <v>НН</v>
          </cell>
          <cell r="P5" t="str">
            <v>Всего</v>
          </cell>
          <cell r="Q5" t="str">
            <v>с шин</v>
          </cell>
          <cell r="R5" t="str">
            <v>ВН</v>
          </cell>
          <cell r="S5" t="str">
            <v>СН1</v>
          </cell>
          <cell r="T5" t="str">
            <v>СН2</v>
          </cell>
          <cell r="U5" t="str">
            <v>НН</v>
          </cell>
        </row>
        <row r="6"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</row>
        <row r="7">
          <cell r="A7">
            <v>2005</v>
          </cell>
        </row>
        <row r="8">
          <cell r="B8" t="str">
            <v>Базовые потребители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 t="e">
            <v>#DIV/0!</v>
          </cell>
          <cell r="P8" t="e">
            <v>#DIV/0!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  <cell r="U8" t="e">
            <v>#DIV/0!</v>
          </cell>
        </row>
        <row r="9">
          <cell r="B9" t="str">
            <v xml:space="preserve">    в том числе:</v>
          </cell>
        </row>
        <row r="10">
          <cell r="B10" t="str">
            <v>БП №1</v>
          </cell>
          <cell r="C10">
            <v>0</v>
          </cell>
          <cell r="I10">
            <v>0</v>
          </cell>
          <cell r="O10" t="e">
            <v>#NAME?</v>
          </cell>
          <cell r="P10" t="e">
            <v>#NAME?</v>
          </cell>
          <cell r="Q10" t="e">
            <v>#NAME?</v>
          </cell>
          <cell r="R10" t="e">
            <v>#NAME?</v>
          </cell>
          <cell r="S10" t="e">
            <v>#NAME?</v>
          </cell>
          <cell r="T10" t="e">
            <v>#NAME?</v>
          </cell>
          <cell r="U10" t="e">
            <v>#NAME?</v>
          </cell>
        </row>
        <row r="11">
          <cell r="B11" t="str">
            <v>БП №2</v>
          </cell>
          <cell r="C11">
            <v>0</v>
          </cell>
          <cell r="I11">
            <v>0</v>
          </cell>
          <cell r="O11" t="e">
            <v>#NAME?</v>
          </cell>
          <cell r="P11" t="e">
            <v>#NAME?</v>
          </cell>
          <cell r="Q11" t="e">
            <v>#NAME?</v>
          </cell>
          <cell r="R11" t="e">
            <v>#NAME?</v>
          </cell>
          <cell r="S11" t="e">
            <v>#NAME?</v>
          </cell>
          <cell r="T11" t="e">
            <v>#NAME?</v>
          </cell>
          <cell r="U11" t="e">
            <v>#NAME?</v>
          </cell>
        </row>
        <row r="12">
          <cell r="B12" t="str">
            <v>БП №3</v>
          </cell>
          <cell r="C12">
            <v>0</v>
          </cell>
          <cell r="I12">
            <v>0</v>
          </cell>
          <cell r="O12" t="e">
            <v>#NAME?</v>
          </cell>
          <cell r="P12" t="e">
            <v>#NAME?</v>
          </cell>
          <cell r="Q12" t="e">
            <v>#NAME?</v>
          </cell>
          <cell r="R12" t="e">
            <v>#NAME?</v>
          </cell>
          <cell r="S12" t="e">
            <v>#NAME?</v>
          </cell>
          <cell r="T12" t="e">
            <v>#NAME?</v>
          </cell>
          <cell r="U12" t="e">
            <v>#NAME?</v>
          </cell>
        </row>
        <row r="13">
          <cell r="B13" t="str">
            <v>БП №4</v>
          </cell>
          <cell r="C13">
            <v>0</v>
          </cell>
          <cell r="I13">
            <v>0</v>
          </cell>
          <cell r="O13" t="e">
            <v>#NAME?</v>
          </cell>
          <cell r="P13" t="e">
            <v>#NAME?</v>
          </cell>
          <cell r="Q13" t="e">
            <v>#NAME?</v>
          </cell>
          <cell r="R13" t="e">
            <v>#NAME?</v>
          </cell>
          <cell r="S13" t="e">
            <v>#NAME?</v>
          </cell>
          <cell r="T13" t="e">
            <v>#NAME?</v>
          </cell>
          <cell r="U13" t="e">
            <v>#NAME?</v>
          </cell>
        </row>
        <row r="14">
          <cell r="B14" t="str">
            <v>БП №5</v>
          </cell>
          <cell r="C14">
            <v>0</v>
          </cell>
          <cell r="I14">
            <v>0</v>
          </cell>
          <cell r="O14" t="e">
            <v>#NAME?</v>
          </cell>
          <cell r="P14" t="e">
            <v>#NAME?</v>
          </cell>
          <cell r="Q14" t="e">
            <v>#NAME?</v>
          </cell>
          <cell r="R14" t="e">
            <v>#NAME?</v>
          </cell>
          <cell r="S14" t="e">
            <v>#NAME?</v>
          </cell>
          <cell r="T14" t="e">
            <v>#NAME?</v>
          </cell>
          <cell r="U14" t="e">
            <v>#NAME?</v>
          </cell>
        </row>
        <row r="15">
          <cell r="B15" t="str">
            <v>БП №6</v>
          </cell>
          <cell r="C15">
            <v>0</v>
          </cell>
          <cell r="I15">
            <v>0</v>
          </cell>
          <cell r="O15" t="e">
            <v>#NAME?</v>
          </cell>
          <cell r="P15" t="e">
            <v>#NAME?</v>
          </cell>
          <cell r="Q15" t="e">
            <v>#NAME?</v>
          </cell>
          <cell r="R15" t="e">
            <v>#NAME?</v>
          </cell>
          <cell r="S15" t="e">
            <v>#NAME?</v>
          </cell>
          <cell r="T15" t="e">
            <v>#NAME?</v>
          </cell>
          <cell r="U15" t="e">
            <v>#NAME?</v>
          </cell>
        </row>
        <row r="16">
          <cell r="B16" t="str">
            <v>БП №7</v>
          </cell>
          <cell r="C16">
            <v>0</v>
          </cell>
          <cell r="I16">
            <v>0</v>
          </cell>
          <cell r="O16" t="e">
            <v>#NAME?</v>
          </cell>
          <cell r="P16" t="e">
            <v>#NAME?</v>
          </cell>
          <cell r="Q16" t="e">
            <v>#NAME?</v>
          </cell>
          <cell r="R16" t="e">
            <v>#NAME?</v>
          </cell>
          <cell r="S16" t="e">
            <v>#NAME?</v>
          </cell>
          <cell r="T16" t="e">
            <v>#NAME?</v>
          </cell>
          <cell r="U16" t="e">
            <v>#NAME?</v>
          </cell>
        </row>
        <row r="17">
          <cell r="B17" t="str">
            <v>БП №8</v>
          </cell>
          <cell r="C17">
            <v>0</v>
          </cell>
          <cell r="I17">
            <v>0</v>
          </cell>
          <cell r="O17" t="e">
            <v>#NAME?</v>
          </cell>
          <cell r="P17" t="e">
            <v>#NAME?</v>
          </cell>
          <cell r="Q17" t="e">
            <v>#NAME?</v>
          </cell>
          <cell r="R17" t="e">
            <v>#NAME?</v>
          </cell>
          <cell r="S17" t="e">
            <v>#NAME?</v>
          </cell>
          <cell r="T17" t="e">
            <v>#NAME?</v>
          </cell>
          <cell r="U17" t="e">
            <v>#NAME?</v>
          </cell>
        </row>
        <row r="18">
          <cell r="B18" t="str">
            <v>БП №9</v>
          </cell>
          <cell r="C18">
            <v>0</v>
          </cell>
          <cell r="I18">
            <v>0</v>
          </cell>
          <cell r="O18" t="e">
            <v>#NAME?</v>
          </cell>
          <cell r="P18" t="e">
            <v>#NAME?</v>
          </cell>
          <cell r="Q18" t="e">
            <v>#NAME?</v>
          </cell>
          <cell r="R18" t="e">
            <v>#NAME?</v>
          </cell>
          <cell r="S18" t="e">
            <v>#NAME?</v>
          </cell>
          <cell r="T18" t="e">
            <v>#NAME?</v>
          </cell>
          <cell r="U18" t="e">
            <v>#NAME?</v>
          </cell>
        </row>
        <row r="19">
          <cell r="B19" t="str">
            <v>БП №10</v>
          </cell>
          <cell r="C19">
            <v>0</v>
          </cell>
          <cell r="I19">
            <v>0</v>
          </cell>
          <cell r="O19" t="e">
            <v>#NAME?</v>
          </cell>
          <cell r="P19" t="e">
            <v>#NAME?</v>
          </cell>
          <cell r="Q19" t="e">
            <v>#NAME?</v>
          </cell>
          <cell r="R19" t="e">
            <v>#NAME?</v>
          </cell>
          <cell r="S19" t="e">
            <v>#NAME?</v>
          </cell>
          <cell r="T19" t="e">
            <v>#NAME?</v>
          </cell>
          <cell r="U19" t="e">
            <v>#NAME?</v>
          </cell>
        </row>
        <row r="20">
          <cell r="B20" t="str">
            <v>Добавить строки</v>
          </cell>
        </row>
        <row r="21">
          <cell r="B21" t="str">
            <v>Население</v>
          </cell>
          <cell r="C21">
            <v>241.5</v>
          </cell>
          <cell r="H21">
            <v>241.5</v>
          </cell>
          <cell r="I21">
            <v>34.9</v>
          </cell>
          <cell r="N21">
            <v>34.9</v>
          </cell>
          <cell r="O21">
            <v>6919.7707736389684</v>
          </cell>
          <cell r="P21">
            <v>100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100</v>
          </cell>
        </row>
        <row r="22">
          <cell r="B22" t="str">
            <v>Прочие потребители</v>
          </cell>
          <cell r="C22">
            <v>572.5</v>
          </cell>
          <cell r="E22">
            <v>49.7</v>
          </cell>
          <cell r="F22">
            <v>0.15</v>
          </cell>
          <cell r="G22">
            <v>336.5</v>
          </cell>
          <cell r="H22">
            <v>186.14999999999998</v>
          </cell>
          <cell r="I22">
            <v>94.68</v>
          </cell>
          <cell r="K22">
            <v>9.3000000000000007</v>
          </cell>
          <cell r="M22">
            <v>50.2</v>
          </cell>
          <cell r="N22">
            <v>35.18</v>
          </cell>
          <cell r="O22">
            <v>6046.6835656949725</v>
          </cell>
          <cell r="P22">
            <v>100</v>
          </cell>
          <cell r="Q22">
            <v>0</v>
          </cell>
          <cell r="R22">
            <v>8.681222707423581</v>
          </cell>
          <cell r="S22">
            <v>2.6200873362445413E-2</v>
          </cell>
          <cell r="T22">
            <v>58.777292576419214</v>
          </cell>
          <cell r="U22">
            <v>32.515283842794759</v>
          </cell>
        </row>
        <row r="23">
          <cell r="B23" t="str">
            <v>Бюджетные потребители</v>
          </cell>
          <cell r="C23">
            <v>77.5</v>
          </cell>
          <cell r="G23">
            <v>15.6</v>
          </cell>
          <cell r="H23">
            <v>61.9</v>
          </cell>
          <cell r="I23">
            <v>12</v>
          </cell>
          <cell r="M23">
            <v>2</v>
          </cell>
          <cell r="N23">
            <v>10</v>
          </cell>
          <cell r="O23">
            <v>6458.333333333333</v>
          </cell>
          <cell r="P23">
            <v>100</v>
          </cell>
          <cell r="Q23">
            <v>0</v>
          </cell>
          <cell r="R23">
            <v>0</v>
          </cell>
          <cell r="S23">
            <v>0</v>
          </cell>
          <cell r="T23">
            <v>20.129032258064516</v>
          </cell>
          <cell r="U23">
            <v>79.870967741935488</v>
          </cell>
        </row>
        <row r="24">
          <cell r="B24" t="str">
            <v>Всего</v>
          </cell>
          <cell r="C24">
            <v>814</v>
          </cell>
          <cell r="D24">
            <v>0</v>
          </cell>
          <cell r="E24">
            <v>49.7</v>
          </cell>
          <cell r="F24">
            <v>0.15</v>
          </cell>
          <cell r="G24">
            <v>336.5</v>
          </cell>
          <cell r="H24">
            <v>427.65</v>
          </cell>
          <cell r="I24">
            <v>129.58000000000001</v>
          </cell>
          <cell r="J24">
            <v>0</v>
          </cell>
          <cell r="K24">
            <v>9.3000000000000007</v>
          </cell>
          <cell r="L24">
            <v>0</v>
          </cell>
          <cell r="M24">
            <v>50.2</v>
          </cell>
          <cell r="N24">
            <v>70.08</v>
          </cell>
          <cell r="O24">
            <v>6281.8336162988107</v>
          </cell>
          <cell r="P24">
            <v>100</v>
          </cell>
          <cell r="Q24">
            <v>0</v>
          </cell>
          <cell r="R24">
            <v>6.1056511056511065</v>
          </cell>
          <cell r="S24">
            <v>1.8427518427518427E-2</v>
          </cell>
          <cell r="T24">
            <v>41.339066339066335</v>
          </cell>
          <cell r="U24">
            <v>52.536855036855037</v>
          </cell>
        </row>
        <row r="26">
          <cell r="B26" t="str">
            <v>Базовые потребители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e">
            <v>#DIV/0!</v>
          </cell>
          <cell r="P26" t="e">
            <v>#DIV/0!</v>
          </cell>
          <cell r="Q26" t="e">
            <v>#DIV/0!</v>
          </cell>
          <cell r="R26" t="e">
            <v>#DIV/0!</v>
          </cell>
          <cell r="S26" t="e">
            <v>#DIV/0!</v>
          </cell>
          <cell r="T26" t="e">
            <v>#DIV/0!</v>
          </cell>
          <cell r="U26" t="e">
            <v>#DIV/0!</v>
          </cell>
        </row>
        <row r="27">
          <cell r="B27" t="str">
            <v xml:space="preserve">    в том числе:</v>
          </cell>
        </row>
        <row r="28">
          <cell r="B28" t="str">
            <v>БП №1</v>
          </cell>
          <cell r="C28">
            <v>0</v>
          </cell>
          <cell r="I28">
            <v>0</v>
          </cell>
          <cell r="O28" t="e">
            <v>#NAME?</v>
          </cell>
          <cell r="P28" t="e">
            <v>#NAME?</v>
          </cell>
          <cell r="Q28" t="e">
            <v>#NAME?</v>
          </cell>
          <cell r="R28" t="e">
            <v>#NAME?</v>
          </cell>
          <cell r="S28" t="e">
            <v>#NAME?</v>
          </cell>
          <cell r="T28" t="e">
            <v>#NAME?</v>
          </cell>
          <cell r="U28" t="e">
            <v>#NAME?</v>
          </cell>
        </row>
        <row r="29">
          <cell r="B29" t="str">
            <v>БП №2</v>
          </cell>
          <cell r="C29">
            <v>0</v>
          </cell>
          <cell r="I29">
            <v>0</v>
          </cell>
          <cell r="O29" t="e">
            <v>#NAME?</v>
          </cell>
          <cell r="P29" t="e">
            <v>#NAME?</v>
          </cell>
          <cell r="Q29" t="e">
            <v>#NAME?</v>
          </cell>
          <cell r="R29" t="e">
            <v>#NAME?</v>
          </cell>
          <cell r="S29" t="e">
            <v>#NAME?</v>
          </cell>
          <cell r="T29" t="e">
            <v>#NAME?</v>
          </cell>
          <cell r="U29" t="e">
            <v>#NAME?</v>
          </cell>
        </row>
        <row r="30">
          <cell r="B30" t="str">
            <v>БП №3</v>
          </cell>
          <cell r="C30">
            <v>0</v>
          </cell>
          <cell r="I30">
            <v>0</v>
          </cell>
          <cell r="O30" t="e">
            <v>#NAME?</v>
          </cell>
          <cell r="P30" t="e">
            <v>#NAME?</v>
          </cell>
          <cell r="Q30" t="e">
            <v>#NAME?</v>
          </cell>
          <cell r="R30" t="e">
            <v>#NAME?</v>
          </cell>
          <cell r="S30" t="e">
            <v>#NAME?</v>
          </cell>
          <cell r="T30" t="e">
            <v>#NAME?</v>
          </cell>
          <cell r="U30" t="e">
            <v>#NAME?</v>
          </cell>
        </row>
        <row r="31">
          <cell r="B31" t="str">
            <v>БП №4</v>
          </cell>
          <cell r="C31">
            <v>0</v>
          </cell>
          <cell r="I31">
            <v>0</v>
          </cell>
          <cell r="O31" t="e">
            <v>#NAME?</v>
          </cell>
          <cell r="P31" t="e">
            <v>#NAME?</v>
          </cell>
          <cell r="Q31" t="e">
            <v>#NAME?</v>
          </cell>
          <cell r="R31" t="e">
            <v>#NAME?</v>
          </cell>
          <cell r="S31" t="e">
            <v>#NAME?</v>
          </cell>
          <cell r="T31" t="e">
            <v>#NAME?</v>
          </cell>
          <cell r="U31" t="e">
            <v>#NAME?</v>
          </cell>
        </row>
        <row r="32">
          <cell r="B32" t="str">
            <v>БП №5</v>
          </cell>
          <cell r="C32">
            <v>0</v>
          </cell>
          <cell r="I32">
            <v>0</v>
          </cell>
          <cell r="O32" t="e">
            <v>#NAME?</v>
          </cell>
          <cell r="P32" t="e">
            <v>#NAME?</v>
          </cell>
          <cell r="Q32" t="e">
            <v>#NAME?</v>
          </cell>
          <cell r="R32" t="e">
            <v>#NAME?</v>
          </cell>
          <cell r="S32" t="e">
            <v>#NAME?</v>
          </cell>
          <cell r="T32" t="e">
            <v>#NAME?</v>
          </cell>
          <cell r="U32" t="e">
            <v>#NAME?</v>
          </cell>
        </row>
        <row r="33">
          <cell r="B33" t="str">
            <v>БП №6</v>
          </cell>
          <cell r="C33">
            <v>0</v>
          </cell>
          <cell r="I33">
            <v>0</v>
          </cell>
          <cell r="O33" t="e">
            <v>#NAME?</v>
          </cell>
          <cell r="P33" t="e">
            <v>#NAME?</v>
          </cell>
          <cell r="Q33" t="e">
            <v>#NAME?</v>
          </cell>
          <cell r="R33" t="e">
            <v>#NAME?</v>
          </cell>
          <cell r="S33" t="e">
            <v>#NAME?</v>
          </cell>
          <cell r="T33" t="e">
            <v>#NAME?</v>
          </cell>
          <cell r="U33" t="e">
            <v>#NAME?</v>
          </cell>
        </row>
        <row r="34">
          <cell r="B34" t="str">
            <v>БП №7</v>
          </cell>
          <cell r="C34">
            <v>0</v>
          </cell>
          <cell r="I34">
            <v>0</v>
          </cell>
          <cell r="O34" t="e">
            <v>#NAME?</v>
          </cell>
          <cell r="P34" t="e">
            <v>#NAME?</v>
          </cell>
          <cell r="Q34" t="e">
            <v>#NAME?</v>
          </cell>
          <cell r="R34" t="e">
            <v>#NAME?</v>
          </cell>
          <cell r="S34" t="e">
            <v>#NAME?</v>
          </cell>
          <cell r="T34" t="e">
            <v>#NAME?</v>
          </cell>
          <cell r="U34" t="e">
            <v>#NAME?</v>
          </cell>
        </row>
        <row r="35">
          <cell r="B35" t="str">
            <v>БП №8</v>
          </cell>
          <cell r="C35">
            <v>0</v>
          </cell>
          <cell r="I35">
            <v>0</v>
          </cell>
          <cell r="O35" t="e">
            <v>#NAME?</v>
          </cell>
          <cell r="P35" t="e">
            <v>#NAME?</v>
          </cell>
          <cell r="Q35" t="e">
            <v>#NAME?</v>
          </cell>
          <cell r="R35" t="e">
            <v>#NAME?</v>
          </cell>
          <cell r="S35" t="e">
            <v>#NAME?</v>
          </cell>
          <cell r="T35" t="e">
            <v>#NAME?</v>
          </cell>
          <cell r="U35" t="e">
            <v>#NAME?</v>
          </cell>
        </row>
        <row r="36">
          <cell r="B36" t="str">
            <v>БП №9</v>
          </cell>
          <cell r="C36">
            <v>0</v>
          </cell>
          <cell r="I36">
            <v>0</v>
          </cell>
          <cell r="O36" t="e">
            <v>#NAME?</v>
          </cell>
          <cell r="P36" t="e">
            <v>#NAME?</v>
          </cell>
          <cell r="Q36" t="e">
            <v>#NAME?</v>
          </cell>
          <cell r="R36" t="e">
            <v>#NAME?</v>
          </cell>
          <cell r="S36" t="e">
            <v>#NAME?</v>
          </cell>
          <cell r="T36" t="e">
            <v>#NAME?</v>
          </cell>
          <cell r="U36" t="e">
            <v>#NAME?</v>
          </cell>
        </row>
        <row r="37">
          <cell r="B37" t="str">
            <v>БП №10</v>
          </cell>
          <cell r="C37">
            <v>0</v>
          </cell>
          <cell r="I37">
            <v>0</v>
          </cell>
          <cell r="O37" t="e">
            <v>#NAME?</v>
          </cell>
          <cell r="P37" t="e">
            <v>#NAME?</v>
          </cell>
          <cell r="Q37" t="e">
            <v>#NAME?</v>
          </cell>
          <cell r="R37" t="e">
            <v>#NAME?</v>
          </cell>
          <cell r="S37" t="e">
            <v>#NAME?</v>
          </cell>
          <cell r="T37" t="e">
            <v>#NAME?</v>
          </cell>
          <cell r="U37" t="e">
            <v>#NAME?</v>
          </cell>
        </row>
        <row r="38">
          <cell r="B38" t="str">
            <v>Добавить строки</v>
          </cell>
        </row>
        <row r="39">
          <cell r="B39" t="str">
            <v>Население</v>
          </cell>
          <cell r="C39">
            <v>233.93</v>
          </cell>
          <cell r="H39">
            <v>233.93</v>
          </cell>
          <cell r="I39">
            <v>34.380000000000003</v>
          </cell>
          <cell r="N39">
            <v>34.380000000000003</v>
          </cell>
          <cell r="O39">
            <v>6804.246655031995</v>
          </cell>
          <cell r="P39">
            <v>100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100</v>
          </cell>
        </row>
        <row r="40">
          <cell r="B40" t="str">
            <v>Прочие потребители</v>
          </cell>
          <cell r="C40">
            <v>595.87</v>
          </cell>
          <cell r="E40">
            <v>45.98</v>
          </cell>
          <cell r="G40">
            <v>355.74</v>
          </cell>
          <cell r="H40">
            <v>194.14999999999998</v>
          </cell>
          <cell r="I40">
            <v>102.38</v>
          </cell>
          <cell r="K40">
            <v>7.67</v>
          </cell>
          <cell r="M40">
            <v>55.25</v>
          </cell>
          <cell r="N40">
            <v>39.46</v>
          </cell>
          <cell r="O40">
            <v>5820.1797226020708</v>
          </cell>
          <cell r="P40">
            <v>100</v>
          </cell>
          <cell r="Q40">
            <v>0</v>
          </cell>
          <cell r="R40">
            <v>7.7164482185711645</v>
          </cell>
          <cell r="S40">
            <v>0</v>
          </cell>
          <cell r="T40">
            <v>59.700941480524271</v>
          </cell>
          <cell r="U40">
            <v>32.582610300904555</v>
          </cell>
        </row>
        <row r="41">
          <cell r="B41" t="str">
            <v>Бюджетные потребители</v>
          </cell>
          <cell r="C41">
            <v>75.52</v>
          </cell>
          <cell r="G41">
            <v>13.13</v>
          </cell>
          <cell r="H41">
            <v>62.39</v>
          </cell>
          <cell r="I41">
            <v>15.66</v>
          </cell>
          <cell r="M41">
            <v>2.72</v>
          </cell>
          <cell r="N41">
            <v>12.94</v>
          </cell>
          <cell r="O41">
            <v>4822.4776500638573</v>
          </cell>
          <cell r="P41">
            <v>100</v>
          </cell>
          <cell r="Q41">
            <v>0</v>
          </cell>
          <cell r="R41">
            <v>0</v>
          </cell>
          <cell r="S41">
            <v>0</v>
          </cell>
          <cell r="T41">
            <v>17.386122881355934</v>
          </cell>
          <cell r="U41">
            <v>82.613877118644069</v>
          </cell>
        </row>
        <row r="42">
          <cell r="B42" t="str">
            <v>Всего</v>
          </cell>
          <cell r="C42">
            <v>829.8</v>
          </cell>
          <cell r="D42">
            <v>0</v>
          </cell>
          <cell r="E42">
            <v>45.98</v>
          </cell>
          <cell r="F42">
            <v>0</v>
          </cell>
          <cell r="G42">
            <v>355.74</v>
          </cell>
          <cell r="H42">
            <v>428.08</v>
          </cell>
          <cell r="I42">
            <v>136.76</v>
          </cell>
          <cell r="J42">
            <v>0</v>
          </cell>
          <cell r="K42">
            <v>7.67</v>
          </cell>
          <cell r="L42">
            <v>0</v>
          </cell>
          <cell r="M42">
            <v>55.25</v>
          </cell>
          <cell r="N42">
            <v>73.84</v>
          </cell>
          <cell r="O42">
            <v>6067.5636150921327</v>
          </cell>
          <cell r="P42">
            <v>100</v>
          </cell>
          <cell r="Q42">
            <v>0</v>
          </cell>
          <cell r="R42">
            <v>5.5410942395758012</v>
          </cell>
          <cell r="S42">
            <v>0</v>
          </cell>
          <cell r="T42">
            <v>42.870571221981201</v>
          </cell>
          <cell r="U42">
            <v>51.588334538443007</v>
          </cell>
        </row>
        <row r="44">
          <cell r="B44" t="str">
            <v>Базовые потребители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 t="e">
            <v>#DIV/0!</v>
          </cell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U44" t="e">
            <v>#DIV/0!</v>
          </cell>
        </row>
        <row r="45">
          <cell r="B45" t="str">
            <v xml:space="preserve">    в том числе:</v>
          </cell>
        </row>
        <row r="46">
          <cell r="B46" t="str">
            <v>БП №1</v>
          </cell>
          <cell r="C46">
            <v>0</v>
          </cell>
          <cell r="I46">
            <v>0</v>
          </cell>
          <cell r="O46" t="e">
            <v>#NAME?</v>
          </cell>
          <cell r="P46" t="e">
            <v>#NAME?</v>
          </cell>
          <cell r="Q46" t="e">
            <v>#NAME?</v>
          </cell>
          <cell r="R46" t="e">
            <v>#NAME?</v>
          </cell>
          <cell r="S46" t="e">
            <v>#NAME?</v>
          </cell>
          <cell r="T46" t="e">
            <v>#NAME?</v>
          </cell>
          <cell r="U46" t="e">
            <v>#NAME?</v>
          </cell>
        </row>
        <row r="47">
          <cell r="B47" t="str">
            <v>БП №2</v>
          </cell>
          <cell r="C47">
            <v>0</v>
          </cell>
          <cell r="I47">
            <v>0</v>
          </cell>
          <cell r="O47" t="e">
            <v>#NAME?</v>
          </cell>
          <cell r="P47" t="e">
            <v>#NAME?</v>
          </cell>
          <cell r="Q47" t="e">
            <v>#NAME?</v>
          </cell>
          <cell r="R47" t="e">
            <v>#NAME?</v>
          </cell>
          <cell r="S47" t="e">
            <v>#NAME?</v>
          </cell>
          <cell r="T47" t="e">
            <v>#NAME?</v>
          </cell>
          <cell r="U47" t="e">
            <v>#NAME?</v>
          </cell>
        </row>
        <row r="48">
          <cell r="B48" t="str">
            <v>БП №3</v>
          </cell>
          <cell r="C48">
            <v>0</v>
          </cell>
          <cell r="I48">
            <v>0</v>
          </cell>
          <cell r="O48" t="e">
            <v>#NAME?</v>
          </cell>
          <cell r="P48" t="e">
            <v>#NAME?</v>
          </cell>
          <cell r="Q48" t="e">
            <v>#NAME?</v>
          </cell>
          <cell r="R48" t="e">
            <v>#NAME?</v>
          </cell>
          <cell r="S48" t="e">
            <v>#NAME?</v>
          </cell>
          <cell r="T48" t="e">
            <v>#NAME?</v>
          </cell>
          <cell r="U48" t="e">
            <v>#NAME?</v>
          </cell>
        </row>
        <row r="49">
          <cell r="B49" t="str">
            <v>БП №4</v>
          </cell>
          <cell r="C49">
            <v>0</v>
          </cell>
          <cell r="I49">
            <v>0</v>
          </cell>
          <cell r="O49" t="e">
            <v>#NAME?</v>
          </cell>
          <cell r="P49" t="e">
            <v>#NAME?</v>
          </cell>
          <cell r="Q49" t="e">
            <v>#NAME?</v>
          </cell>
          <cell r="R49" t="e">
            <v>#NAME?</v>
          </cell>
          <cell r="S49" t="e">
            <v>#NAME?</v>
          </cell>
          <cell r="T49" t="e">
            <v>#NAME?</v>
          </cell>
          <cell r="U49" t="e">
            <v>#NAME?</v>
          </cell>
        </row>
        <row r="50">
          <cell r="B50" t="str">
            <v>БП №5</v>
          </cell>
          <cell r="C50">
            <v>0</v>
          </cell>
          <cell r="I50">
            <v>0</v>
          </cell>
          <cell r="O50" t="e">
            <v>#NAME?</v>
          </cell>
          <cell r="P50" t="e">
            <v>#NAME?</v>
          </cell>
          <cell r="Q50" t="e">
            <v>#NAME?</v>
          </cell>
          <cell r="R50" t="e">
            <v>#NAME?</v>
          </cell>
          <cell r="S50" t="e">
            <v>#NAME?</v>
          </cell>
          <cell r="T50" t="e">
            <v>#NAME?</v>
          </cell>
          <cell r="U50" t="e">
            <v>#NAME?</v>
          </cell>
        </row>
        <row r="51">
          <cell r="B51" t="str">
            <v>БП №6</v>
          </cell>
          <cell r="C51">
            <v>0</v>
          </cell>
          <cell r="I51">
            <v>0</v>
          </cell>
          <cell r="O51" t="e">
            <v>#NAME?</v>
          </cell>
          <cell r="P51" t="e">
            <v>#NAME?</v>
          </cell>
          <cell r="Q51" t="e">
            <v>#NAME?</v>
          </cell>
          <cell r="R51" t="e">
            <v>#NAME?</v>
          </cell>
          <cell r="S51" t="e">
            <v>#NAME?</v>
          </cell>
          <cell r="T51" t="e">
            <v>#NAME?</v>
          </cell>
          <cell r="U51" t="e">
            <v>#NAME?</v>
          </cell>
        </row>
        <row r="52">
          <cell r="B52" t="str">
            <v>БП №7</v>
          </cell>
          <cell r="C52">
            <v>0</v>
          </cell>
          <cell r="I52">
            <v>0</v>
          </cell>
          <cell r="O52" t="e">
            <v>#NAME?</v>
          </cell>
          <cell r="P52" t="e">
            <v>#NAME?</v>
          </cell>
          <cell r="Q52" t="e">
            <v>#NAME?</v>
          </cell>
          <cell r="R52" t="e">
            <v>#NAME?</v>
          </cell>
          <cell r="S52" t="e">
            <v>#NAME?</v>
          </cell>
          <cell r="T52" t="e">
            <v>#NAME?</v>
          </cell>
          <cell r="U52" t="e">
            <v>#NAME?</v>
          </cell>
        </row>
        <row r="53">
          <cell r="B53" t="str">
            <v>БП №8</v>
          </cell>
          <cell r="C53">
            <v>0</v>
          </cell>
          <cell r="I53">
            <v>0</v>
          </cell>
          <cell r="O53" t="e">
            <v>#NAME?</v>
          </cell>
          <cell r="P53" t="e">
            <v>#NAME?</v>
          </cell>
          <cell r="Q53" t="e">
            <v>#NAME?</v>
          </cell>
          <cell r="R53" t="e">
            <v>#NAME?</v>
          </cell>
          <cell r="S53" t="e">
            <v>#NAME?</v>
          </cell>
          <cell r="T53" t="e">
            <v>#NAME?</v>
          </cell>
          <cell r="U53" t="e">
            <v>#NAME?</v>
          </cell>
        </row>
        <row r="54">
          <cell r="B54" t="str">
            <v>БП №9</v>
          </cell>
          <cell r="C54">
            <v>0</v>
          </cell>
          <cell r="I54">
            <v>0</v>
          </cell>
          <cell r="O54" t="e">
            <v>#NAME?</v>
          </cell>
          <cell r="P54" t="e">
            <v>#NAME?</v>
          </cell>
          <cell r="Q54" t="e">
            <v>#NAME?</v>
          </cell>
          <cell r="R54" t="e">
            <v>#NAME?</v>
          </cell>
          <cell r="S54" t="e">
            <v>#NAME?</v>
          </cell>
          <cell r="T54" t="e">
            <v>#NAME?</v>
          </cell>
          <cell r="U54" t="e">
            <v>#NAME?</v>
          </cell>
        </row>
        <row r="55">
          <cell r="B55" t="str">
            <v>БП №10</v>
          </cell>
          <cell r="C55">
            <v>0</v>
          </cell>
          <cell r="I55">
            <v>0</v>
          </cell>
          <cell r="O55" t="e">
            <v>#NAME?</v>
          </cell>
          <cell r="P55" t="e">
            <v>#NAME?</v>
          </cell>
          <cell r="Q55" t="e">
            <v>#NAME?</v>
          </cell>
          <cell r="R55" t="e">
            <v>#NAME?</v>
          </cell>
          <cell r="S55" t="e">
            <v>#NAME?</v>
          </cell>
          <cell r="T55" t="e">
            <v>#NAME?</v>
          </cell>
          <cell r="U55" t="e">
            <v>#NAME?</v>
          </cell>
        </row>
        <row r="56">
          <cell r="B56" t="str">
            <v>Добавить строки</v>
          </cell>
        </row>
        <row r="57">
          <cell r="B57" t="str">
            <v>Население</v>
          </cell>
          <cell r="C57">
            <v>282.38900000000001</v>
          </cell>
          <cell r="E57">
            <v>0</v>
          </cell>
          <cell r="F57">
            <v>0</v>
          </cell>
          <cell r="G57">
            <v>0</v>
          </cell>
          <cell r="H57">
            <v>282.38900000000001</v>
          </cell>
          <cell r="I57">
            <v>43.769999999999996</v>
          </cell>
          <cell r="K57">
            <v>0</v>
          </cell>
          <cell r="L57">
            <v>0</v>
          </cell>
          <cell r="M57">
            <v>0</v>
          </cell>
          <cell r="N57">
            <v>43.769999999999996</v>
          </cell>
          <cell r="O57">
            <v>6451.6563856522744</v>
          </cell>
          <cell r="P57">
            <v>100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100</v>
          </cell>
        </row>
        <row r="58">
          <cell r="B58" t="str">
            <v>Прочие потребители</v>
          </cell>
          <cell r="C58">
            <v>602.0920000000001</v>
          </cell>
          <cell r="E58">
            <v>35.962000000000003</v>
          </cell>
          <cell r="F58">
            <v>1E-3</v>
          </cell>
          <cell r="G58">
            <v>483.97700000000003</v>
          </cell>
          <cell r="H58">
            <v>82.152000000000044</v>
          </cell>
          <cell r="I58">
            <v>93.345000000000013</v>
          </cell>
          <cell r="K58">
            <v>5.5750000000000002</v>
          </cell>
          <cell r="L58">
            <v>0</v>
          </cell>
          <cell r="M58">
            <v>75.03</v>
          </cell>
          <cell r="N58">
            <v>12.740000000000009</v>
          </cell>
          <cell r="O58">
            <v>6450.1794418554819</v>
          </cell>
          <cell r="P58">
            <v>100</v>
          </cell>
          <cell r="Q58">
            <v>0</v>
          </cell>
          <cell r="R58">
            <v>5.9728413597921906</v>
          </cell>
          <cell r="S58">
            <v>1.6608757465636479E-4</v>
          </cell>
          <cell r="T58">
            <v>80.382566119463462</v>
          </cell>
          <cell r="U58">
            <v>13.644426433169688</v>
          </cell>
        </row>
        <row r="59">
          <cell r="B59" t="str">
            <v>Бюджетные потребители</v>
          </cell>
          <cell r="C59">
            <v>77.59</v>
          </cell>
          <cell r="E59">
            <v>0</v>
          </cell>
          <cell r="F59">
            <v>0</v>
          </cell>
          <cell r="G59">
            <v>66.171999999999997</v>
          </cell>
          <cell r="H59">
            <v>11.417999999999999</v>
          </cell>
          <cell r="I59">
            <v>13.603</v>
          </cell>
          <cell r="K59">
            <v>0</v>
          </cell>
          <cell r="L59">
            <v>0</v>
          </cell>
          <cell r="M59">
            <v>11.84</v>
          </cell>
          <cell r="N59">
            <v>1.7629999999999999</v>
          </cell>
          <cell r="O59">
            <v>5703.8888480482246</v>
          </cell>
          <cell r="P59">
            <v>100</v>
          </cell>
          <cell r="Q59">
            <v>0</v>
          </cell>
          <cell r="R59">
            <v>0</v>
          </cell>
          <cell r="S59">
            <v>0</v>
          </cell>
          <cell r="T59">
            <v>85.284186106457</v>
          </cell>
          <cell r="U59">
            <v>14.715813893542981</v>
          </cell>
        </row>
        <row r="60">
          <cell r="B60" t="str">
            <v>Всего</v>
          </cell>
          <cell r="C60">
            <v>884.48100000000011</v>
          </cell>
          <cell r="D60">
            <v>0</v>
          </cell>
          <cell r="E60">
            <v>35.962000000000003</v>
          </cell>
          <cell r="F60">
            <v>1E-3</v>
          </cell>
          <cell r="G60">
            <v>483.97700000000003</v>
          </cell>
          <cell r="H60">
            <v>364.54100000000005</v>
          </cell>
          <cell r="I60">
            <v>137.11500000000001</v>
          </cell>
          <cell r="J60">
            <v>0</v>
          </cell>
          <cell r="K60">
            <v>5.5750000000000002</v>
          </cell>
          <cell r="L60">
            <v>0</v>
          </cell>
          <cell r="M60">
            <v>75.03</v>
          </cell>
          <cell r="N60">
            <v>56.510000000000005</v>
          </cell>
          <cell r="O60">
            <v>6450.6509134667986</v>
          </cell>
          <cell r="P60">
            <v>100</v>
          </cell>
          <cell r="Q60">
            <v>0</v>
          </cell>
          <cell r="R60">
            <v>4.0658872265204113</v>
          </cell>
          <cell r="S60">
            <v>1.13060653648863E-4</v>
          </cell>
          <cell r="T60">
            <v>54.718755971015767</v>
          </cell>
          <cell r="U60">
            <v>41.21524374181017</v>
          </cell>
        </row>
      </sheetData>
      <sheetData sheetId="7">
        <row r="8">
          <cell r="E8">
            <v>3</v>
          </cell>
          <cell r="F8">
            <v>4</v>
          </cell>
          <cell r="G8">
            <v>5</v>
          </cell>
          <cell r="H8">
            <v>6</v>
          </cell>
          <cell r="I8">
            <v>7</v>
          </cell>
        </row>
        <row r="9">
          <cell r="C9" t="str">
            <v>L1</v>
          </cell>
          <cell r="D9" t="str">
            <v>Сырье, основные материалы</v>
          </cell>
        </row>
        <row r="10">
          <cell r="C10" t="str">
            <v>L2</v>
          </cell>
          <cell r="D10" t="str">
            <v>Вспомогательные материалы</v>
          </cell>
          <cell r="E10">
            <v>10122</v>
          </cell>
          <cell r="F10">
            <v>20143</v>
          </cell>
          <cell r="G10">
            <v>16462</v>
          </cell>
          <cell r="H10">
            <v>16462</v>
          </cell>
          <cell r="I10">
            <v>24253.091516899996</v>
          </cell>
        </row>
        <row r="11">
          <cell r="C11" t="str">
            <v>L2.1</v>
          </cell>
          <cell r="D11" t="str">
            <v>Вспомогательные материалы на ремонт</v>
          </cell>
          <cell r="H11">
            <v>11523.4</v>
          </cell>
          <cell r="I11">
            <v>16977.164061829997</v>
          </cell>
        </row>
        <row r="12">
          <cell r="C12" t="str">
            <v>L3</v>
          </cell>
          <cell r="D12" t="str">
            <v>Работы и услуги производ. характера</v>
          </cell>
          <cell r="E12">
            <v>2820</v>
          </cell>
          <cell r="F12">
            <v>11126.392334408334</v>
          </cell>
          <cell r="G12">
            <v>6066</v>
          </cell>
          <cell r="H12">
            <v>6066</v>
          </cell>
          <cell r="I12">
            <v>10804.3</v>
          </cell>
        </row>
        <row r="13">
          <cell r="C13" t="str">
            <v>L3.1</v>
          </cell>
          <cell r="D13" t="str">
            <v>Работы и услуги производ. характера на ремонт</v>
          </cell>
          <cell r="H13">
            <v>4246.2</v>
          </cell>
          <cell r="I13">
            <v>7563.0099999999993</v>
          </cell>
        </row>
        <row r="14">
          <cell r="C14" t="str">
            <v>L4</v>
          </cell>
          <cell r="D14" t="str">
            <v>Топливо на технологические цели</v>
          </cell>
          <cell r="E14">
            <v>4813</v>
          </cell>
          <cell r="F14">
            <v>5708.9213709677415</v>
          </cell>
          <cell r="G14">
            <v>5625</v>
          </cell>
          <cell r="H14">
            <v>5625</v>
          </cell>
          <cell r="I14">
            <v>7257.4970000000003</v>
          </cell>
        </row>
        <row r="15">
          <cell r="C15" t="str">
            <v>L5</v>
          </cell>
          <cell r="D15" t="str">
            <v xml:space="preserve">Энергия </v>
          </cell>
          <cell r="E15">
            <v>970692</v>
          </cell>
          <cell r="F15">
            <v>948021</v>
          </cell>
          <cell r="G15">
            <v>1144968.29874</v>
          </cell>
          <cell r="H15">
            <v>1280770.9454400002</v>
          </cell>
          <cell r="I15">
            <v>1397974.4205</v>
          </cell>
        </row>
        <row r="16">
          <cell r="C16" t="str">
            <v>L5.1</v>
          </cell>
          <cell r="D16" t="str">
            <v>Энергия на технологические цели (покупная энергия)</v>
          </cell>
          <cell r="E16">
            <v>-1136988.0000000005</v>
          </cell>
          <cell r="F16">
            <v>-473609.16000000015</v>
          </cell>
          <cell r="G16">
            <v>1143561.17484</v>
          </cell>
          <cell r="H16">
            <v>1279147.0834800003</v>
          </cell>
          <cell r="I16">
            <v>1396121.1456822001</v>
          </cell>
        </row>
        <row r="17">
          <cell r="C17" t="str">
            <v>L5.2</v>
          </cell>
          <cell r="D17" t="str">
            <v>Энергия на хозяйственные нужды</v>
          </cell>
          <cell r="E17">
            <v>2107680.0000000005</v>
          </cell>
          <cell r="F17">
            <v>1421630.1600000001</v>
          </cell>
          <cell r="G17">
            <v>1407.1238999999998</v>
          </cell>
          <cell r="H17">
            <v>1623.86196</v>
          </cell>
          <cell r="I17">
            <v>1853.2748177999999</v>
          </cell>
        </row>
        <row r="18">
          <cell r="C18" t="str">
            <v>L6</v>
          </cell>
          <cell r="D18" t="str">
            <v>Затраты на оплату труда</v>
          </cell>
          <cell r="E18">
            <v>38328.000399354954</v>
          </cell>
          <cell r="F18">
            <v>40997.003632821783</v>
          </cell>
          <cell r="G18">
            <v>40052.003799809929</v>
          </cell>
          <cell r="H18">
            <v>55727.658411310091</v>
          </cell>
          <cell r="I18">
            <v>68029.59002249995</v>
          </cell>
        </row>
        <row r="19">
          <cell r="C19" t="str">
            <v>L6.1</v>
          </cell>
          <cell r="D19" t="str">
            <v>Затраты на оплату труда на ремонт</v>
          </cell>
        </row>
        <row r="20">
          <cell r="C20" t="str">
            <v>L7</v>
          </cell>
          <cell r="D20" t="str">
            <v>Отчисления на социальные нужды</v>
          </cell>
          <cell r="E20">
            <v>10119</v>
          </cell>
          <cell r="F20">
            <v>11740.843152330885</v>
          </cell>
          <cell r="G20">
            <v>11888</v>
          </cell>
          <cell r="H20">
            <v>14771.53</v>
          </cell>
          <cell r="I20">
            <v>18032.37135466667</v>
          </cell>
        </row>
        <row r="21">
          <cell r="C21" t="str">
            <v>L7.1</v>
          </cell>
          <cell r="D21" t="str">
            <v>Отчисления на социальные нужды на ремонт</v>
          </cell>
        </row>
        <row r="22">
          <cell r="C22" t="str">
            <v>L8</v>
          </cell>
          <cell r="D22" t="str">
            <v>Амортизация основных фондов</v>
          </cell>
          <cell r="E22">
            <v>14500</v>
          </cell>
          <cell r="F22">
            <v>13832</v>
          </cell>
          <cell r="G22">
            <v>8007.2899291812919</v>
          </cell>
          <cell r="H22">
            <v>3590.3</v>
          </cell>
          <cell r="I22">
            <v>4027.0227332410809</v>
          </cell>
        </row>
        <row r="23">
          <cell r="C23" t="str">
            <v>L9</v>
          </cell>
          <cell r="D23" t="str">
            <v>Прочие затраты всего</v>
          </cell>
          <cell r="E23">
            <v>51612.21</v>
          </cell>
          <cell r="F23">
            <v>26758.03</v>
          </cell>
          <cell r="G23">
            <v>16702.366271008927</v>
          </cell>
          <cell r="H23" t="e">
            <v>#REF!</v>
          </cell>
          <cell r="I23" t="e">
            <v>#REF!</v>
          </cell>
        </row>
        <row r="25">
          <cell r="C25" t="str">
            <v>L9.1</v>
          </cell>
          <cell r="D25" t="str">
            <v>Целевые средства на НИОКР</v>
          </cell>
          <cell r="I25">
            <v>0</v>
          </cell>
        </row>
        <row r="26">
          <cell r="C26" t="str">
            <v>L9.2</v>
          </cell>
          <cell r="D26" t="str">
            <v>Средства на страхование</v>
          </cell>
          <cell r="E26">
            <v>890</v>
          </cell>
          <cell r="F26">
            <v>4396</v>
          </cell>
          <cell r="G26">
            <v>529</v>
          </cell>
          <cell r="H26">
            <v>3811</v>
          </cell>
          <cell r="I26">
            <v>3710.0727090999999</v>
          </cell>
        </row>
        <row r="27">
          <cell r="C27" t="str">
            <v>L9.3</v>
          </cell>
          <cell r="D27" t="str">
            <v>Плата за предельно допустимые выбросы (сбросы)</v>
          </cell>
          <cell r="E27">
            <v>135</v>
          </cell>
          <cell r="F27">
            <v>19</v>
          </cell>
          <cell r="G27">
            <v>37</v>
          </cell>
          <cell r="H27">
            <v>0</v>
          </cell>
          <cell r="I27">
            <v>0</v>
          </cell>
        </row>
        <row r="28">
          <cell r="C28" t="str">
            <v>L9.4</v>
          </cell>
          <cell r="D28" t="str">
            <v>Услуги ФСК</v>
          </cell>
        </row>
        <row r="29">
          <cell r="C29" t="str">
            <v>L9.5</v>
          </cell>
          <cell r="D29" t="str">
            <v>Отчисления в ремонтный фонд (в случае его формирования)</v>
          </cell>
        </row>
        <row r="30">
          <cell r="C30" t="str">
            <v>L9.6</v>
          </cell>
          <cell r="D30" t="str">
            <v>Водный налог (ГЭС)</v>
          </cell>
        </row>
        <row r="31">
          <cell r="C31" t="str">
            <v>L9.7</v>
          </cell>
          <cell r="D31" t="str">
            <v>Непроизводственные расходы (налоги и другие обязательные платежи и сборы)</v>
          </cell>
          <cell r="E31">
            <v>1285</v>
          </cell>
          <cell r="F31">
            <v>1508</v>
          </cell>
          <cell r="G31">
            <v>1234</v>
          </cell>
          <cell r="H31">
            <v>114</v>
          </cell>
          <cell r="I31">
            <v>14.882630000000001</v>
          </cell>
        </row>
        <row r="32">
          <cell r="C32" t="str">
            <v>L9.7.1</v>
          </cell>
          <cell r="D32" t="str">
            <v>Налог на землю</v>
          </cell>
          <cell r="E32">
            <v>1150</v>
          </cell>
          <cell r="F32">
            <v>1346</v>
          </cell>
          <cell r="G32">
            <v>1175</v>
          </cell>
          <cell r="H32">
            <v>0</v>
          </cell>
          <cell r="I32">
            <v>0</v>
          </cell>
        </row>
        <row r="33">
          <cell r="C33" t="str">
            <v>L9.7.2</v>
          </cell>
          <cell r="D33" t="str">
            <v>Транспортный налог</v>
          </cell>
          <cell r="E33">
            <v>135</v>
          </cell>
          <cell r="F33">
            <v>162</v>
          </cell>
          <cell r="G33">
            <v>59</v>
          </cell>
          <cell r="H33">
            <v>114</v>
          </cell>
          <cell r="I33">
            <v>14.882630000000001</v>
          </cell>
        </row>
        <row r="34">
          <cell r="C34" t="str">
            <v>L9.8</v>
          </cell>
          <cell r="D34" t="str">
            <v>Другие затраты, относимые на себестоимость продукции, всего</v>
          </cell>
          <cell r="E34">
            <v>49302.21</v>
          </cell>
          <cell r="F34">
            <v>20835.03</v>
          </cell>
          <cell r="G34">
            <v>14902.366271008925</v>
          </cell>
          <cell r="H34" t="e">
            <v>#REF!</v>
          </cell>
          <cell r="I34" t="e">
            <v>#REF!</v>
          </cell>
        </row>
        <row r="35">
          <cell r="C35" t="str">
            <v>L9.8.1</v>
          </cell>
          <cell r="D35" t="str">
            <v>Другие затраты, относимые на себестоимость продукции, по видам затрат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Услуги банка</v>
          </cell>
          <cell r="E38">
            <v>135</v>
          </cell>
          <cell r="F38">
            <v>445</v>
          </cell>
          <cell r="G38">
            <v>100</v>
          </cell>
          <cell r="H38">
            <v>385.39795000000004</v>
          </cell>
          <cell r="I38">
            <v>385.39795000000004</v>
          </cell>
        </row>
        <row r="39">
          <cell r="B39" t="str">
            <v>Услуги связи</v>
          </cell>
          <cell r="E39">
            <v>844</v>
          </cell>
          <cell r="F39">
            <v>1225</v>
          </cell>
          <cell r="G39">
            <v>1038</v>
          </cell>
          <cell r="H39">
            <v>1332.6775</v>
          </cell>
          <cell r="I39">
            <v>1831.3440000000001</v>
          </cell>
        </row>
        <row r="40">
          <cell r="B40" t="str">
            <v>Командирововчные расходы</v>
          </cell>
          <cell r="E40">
            <v>230</v>
          </cell>
          <cell r="F40">
            <v>385</v>
          </cell>
          <cell r="G40">
            <v>230</v>
          </cell>
          <cell r="H40">
            <v>950</v>
          </cell>
          <cell r="I40">
            <v>1780.932182</v>
          </cell>
        </row>
        <row r="41">
          <cell r="B41" t="str">
            <v>Расходы на обучение</v>
          </cell>
          <cell r="E41">
            <v>206</v>
          </cell>
          <cell r="F41">
            <v>75</v>
          </cell>
          <cell r="G41">
            <v>226</v>
          </cell>
          <cell r="H41">
            <v>296.7</v>
          </cell>
          <cell r="I41">
            <v>403.28300000000002</v>
          </cell>
        </row>
        <row r="42">
          <cell r="B42" t="str">
            <v>Охрана труда</v>
          </cell>
          <cell r="G42">
            <v>94</v>
          </cell>
          <cell r="H42">
            <v>98</v>
          </cell>
          <cell r="I42">
            <v>2693.4322000000002</v>
          </cell>
        </row>
        <row r="43">
          <cell r="B43" t="str">
            <v>Канцелярские расходы</v>
          </cell>
          <cell r="F43">
            <v>341</v>
          </cell>
          <cell r="G43">
            <v>184</v>
          </cell>
          <cell r="H43">
            <v>441.3</v>
          </cell>
          <cell r="I43">
            <v>961.8</v>
          </cell>
        </row>
        <row r="44">
          <cell r="B44" t="str">
            <v>Коммунальные услуги</v>
          </cell>
          <cell r="E44">
            <v>744</v>
          </cell>
          <cell r="F44">
            <v>1344</v>
          </cell>
          <cell r="G44">
            <v>1022</v>
          </cell>
          <cell r="H44">
            <v>1534.2105381220663</v>
          </cell>
          <cell r="I44">
            <v>1633.9342231000005</v>
          </cell>
        </row>
        <row r="45">
          <cell r="B45" t="str">
            <v>Вневедомственная охрана</v>
          </cell>
          <cell r="F45">
            <v>1393</v>
          </cell>
          <cell r="G45">
            <v>984</v>
          </cell>
          <cell r="H45">
            <v>1545.9699999999998</v>
          </cell>
          <cell r="I45">
            <v>2451.9084199999998</v>
          </cell>
        </row>
        <row r="46">
          <cell r="B46" t="str">
            <v>Аттестация рабочих мест</v>
          </cell>
          <cell r="G46">
            <v>312</v>
          </cell>
          <cell r="H46">
            <v>312</v>
          </cell>
          <cell r="I46">
            <v>0</v>
          </cell>
        </row>
        <row r="47">
          <cell r="B47" t="str">
            <v>Аудиторские услуги</v>
          </cell>
          <cell r="F47">
            <v>3525.4</v>
          </cell>
          <cell r="G47">
            <v>200</v>
          </cell>
          <cell r="H47">
            <v>6500</v>
          </cell>
          <cell r="I47">
            <v>1627.8961780575</v>
          </cell>
        </row>
        <row r="48">
          <cell r="B48" t="str">
            <v>Дебитрская задолженность</v>
          </cell>
          <cell r="G48">
            <v>46.2</v>
          </cell>
          <cell r="H48" t="e">
            <v>#REF!</v>
          </cell>
          <cell r="I48" t="e">
            <v>#REF!</v>
          </cell>
        </row>
        <row r="49">
          <cell r="B49" t="str">
            <v>Создание резерва по сомнительным долгам</v>
          </cell>
          <cell r="G49">
            <v>3126.6</v>
          </cell>
          <cell r="H49">
            <v>0</v>
          </cell>
          <cell r="I49">
            <v>0</v>
          </cell>
        </row>
        <row r="50">
          <cell r="B50" t="str">
            <v xml:space="preserve">прочие затраты  </v>
          </cell>
          <cell r="E50">
            <v>9883.73</v>
          </cell>
          <cell r="F50">
            <v>9929.6299999999992</v>
          </cell>
          <cell r="G50">
            <v>7339.5662710089255</v>
          </cell>
          <cell r="H50" t="e">
            <v>#REF!</v>
          </cell>
          <cell r="I50" t="e">
            <v>#REF!</v>
          </cell>
        </row>
        <row r="51">
          <cell r="B51" t="str">
            <v>Создание аварийного запаса</v>
          </cell>
          <cell r="G51">
            <v>0</v>
          </cell>
          <cell r="H51">
            <v>0</v>
          </cell>
          <cell r="I51" t="e">
            <v>#REF!</v>
          </cell>
        </row>
        <row r="52">
          <cell r="B52" t="str">
            <v>Экономические обоснгванные расходы неучтеные в тарифах предыдущих периодах регулирования</v>
          </cell>
          <cell r="G52">
            <v>0</v>
          </cell>
          <cell r="H52">
            <v>0</v>
          </cell>
          <cell r="I52" t="e">
            <v>#REF!</v>
          </cell>
        </row>
        <row r="53">
          <cell r="B53" t="str">
            <v>Переоценка ОПФ</v>
          </cell>
          <cell r="G53">
            <v>0</v>
          </cell>
          <cell r="H53">
            <v>0</v>
          </cell>
          <cell r="I53">
            <v>402.58749999999998</v>
          </cell>
        </row>
        <row r="54">
          <cell r="B54" t="str">
            <v>Поверка и ремонт счетчиков</v>
          </cell>
          <cell r="E54">
            <v>3097.7</v>
          </cell>
          <cell r="F54">
            <v>882</v>
          </cell>
        </row>
        <row r="55">
          <cell r="B55" t="str">
            <v>Оформление кадастровых дел по земельным участкам</v>
          </cell>
          <cell r="E55">
            <v>2521</v>
          </cell>
        </row>
        <row r="56">
          <cell r="B56" t="str">
            <v>Консультационные услуги</v>
          </cell>
          <cell r="F56">
            <v>1268</v>
          </cell>
          <cell r="G56">
            <v>0</v>
          </cell>
          <cell r="H56">
            <v>1600</v>
          </cell>
          <cell r="I56">
            <v>1865.1790000000001</v>
          </cell>
        </row>
        <row r="57">
          <cell r="B57" t="str">
            <v>Информационно-програмные услуги</v>
          </cell>
          <cell r="G57">
            <v>0</v>
          </cell>
          <cell r="H57">
            <v>450</v>
          </cell>
          <cell r="I57">
            <v>923.99582500000008</v>
          </cell>
        </row>
        <row r="58">
          <cell r="B58" t="str">
            <v>Литература, тех. документация</v>
          </cell>
          <cell r="F58">
            <v>22</v>
          </cell>
          <cell r="G58">
            <v>0</v>
          </cell>
          <cell r="H58">
            <v>25</v>
          </cell>
          <cell r="I58">
            <v>21.864000000000001</v>
          </cell>
        </row>
        <row r="59">
          <cell r="B59" t="str">
            <v>выполнение предписаний энергонадзора</v>
          </cell>
          <cell r="E59">
            <v>31640.78</v>
          </cell>
        </row>
        <row r="60">
          <cell r="B60" t="str">
            <v>налог на имущество</v>
          </cell>
          <cell r="H60">
            <v>0</v>
          </cell>
          <cell r="I60">
            <v>207.3</v>
          </cell>
        </row>
        <row r="62">
          <cell r="C62" t="str">
            <v>L10</v>
          </cell>
          <cell r="D62" t="str">
            <v>Итого затрат</v>
          </cell>
          <cell r="E62">
            <v>1103006.2103993548</v>
          </cell>
          <cell r="F62">
            <v>1078327.1904905287</v>
          </cell>
          <cell r="G62">
            <v>1249770.9587400001</v>
          </cell>
          <cell r="H62" t="e">
            <v>#REF!</v>
          </cell>
          <cell r="I62" t="e">
            <v>#REF!</v>
          </cell>
        </row>
        <row r="63">
          <cell r="C63" t="str">
            <v>L10.1</v>
          </cell>
          <cell r="D63" t="str">
            <v>Итого затрат на ремонт</v>
          </cell>
          <cell r="E63">
            <v>0</v>
          </cell>
          <cell r="F63">
            <v>0</v>
          </cell>
          <cell r="G63">
            <v>0</v>
          </cell>
          <cell r="H63">
            <v>15769.599999999999</v>
          </cell>
          <cell r="I63">
            <v>24540.174061829995</v>
          </cell>
        </row>
        <row r="64">
          <cell r="C64" t="str">
            <v>L11</v>
          </cell>
          <cell r="D64" t="str">
            <v>Недополученный по независящим причинам доход</v>
          </cell>
          <cell r="G64">
            <v>45.64</v>
          </cell>
          <cell r="I64">
            <v>145594</v>
          </cell>
        </row>
        <row r="65">
          <cell r="C65" t="str">
            <v>L12</v>
          </cell>
          <cell r="D65" t="str">
            <v>Избыток средств, полученный в предыдущем периоде регулирования</v>
          </cell>
          <cell r="E65">
            <v>23156</v>
          </cell>
          <cell r="G65">
            <v>23000</v>
          </cell>
          <cell r="I65">
            <v>0</v>
          </cell>
        </row>
        <row r="66">
          <cell r="C66" t="str">
            <v>L13</v>
          </cell>
          <cell r="D66" t="str">
            <v xml:space="preserve">Всего себестоимость товарной продукции </v>
          </cell>
          <cell r="E66">
            <v>1079850.2103993548</v>
          </cell>
          <cell r="F66">
            <v>1078327.1904905287</v>
          </cell>
          <cell r="G66">
            <v>1226816.59874</v>
          </cell>
          <cell r="H66" t="e">
            <v>#REF!</v>
          </cell>
          <cell r="I66" t="e">
            <v>#REF!</v>
          </cell>
        </row>
        <row r="67">
          <cell r="D67" t="str">
            <v xml:space="preserve">    в том числе:</v>
          </cell>
        </row>
        <row r="68">
          <cell r="C68" t="str">
            <v>L13.1</v>
          </cell>
          <cell r="D68" t="str">
            <v xml:space="preserve"> - электрическая энергия</v>
          </cell>
        </row>
        <row r="69">
          <cell r="C69" t="str">
            <v>L13.1.1</v>
          </cell>
          <cell r="D69" t="str">
            <v>производство электроэнергии</v>
          </cell>
        </row>
        <row r="70">
          <cell r="C70" t="str">
            <v>L13.1.2</v>
          </cell>
          <cell r="D70" t="str">
            <v>покупная электроэнергия</v>
          </cell>
        </row>
        <row r="71">
          <cell r="C71" t="str">
            <v>L13.1.3</v>
          </cell>
          <cell r="D71" t="str">
            <v>Всего себестоимость товарной продукции - передача электроэнергии</v>
          </cell>
          <cell r="E71">
            <v>1079850.2103993548</v>
          </cell>
          <cell r="F71">
            <v>1078327.1904905287</v>
          </cell>
          <cell r="G71">
            <v>1226816.59874</v>
          </cell>
          <cell r="H71" t="e">
            <v>#REF!</v>
          </cell>
          <cell r="I71" t="e">
            <v>#REF!</v>
          </cell>
        </row>
        <row r="72">
          <cell r="C72" t="str">
            <v>L13.2</v>
          </cell>
          <cell r="D72" t="str">
            <v xml:space="preserve"> - тепловая энергия</v>
          </cell>
        </row>
        <row r="73">
          <cell r="C73" t="str">
            <v>L13.2.1</v>
          </cell>
          <cell r="D73" t="str">
            <v>производство теплоэнергии</v>
          </cell>
        </row>
        <row r="74">
          <cell r="C74" t="str">
            <v>L13.2.3</v>
          </cell>
          <cell r="D74" t="str">
            <v>передача теплоэнергии</v>
          </cell>
        </row>
        <row r="75">
          <cell r="C75" t="str">
            <v>L13.3</v>
          </cell>
          <cell r="D75" t="str">
            <v xml:space="preserve"> - прочие виды продукции (услуг)</v>
          </cell>
        </row>
      </sheetData>
      <sheetData sheetId="8">
        <row r="6"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</row>
        <row r="7">
          <cell r="D7" t="str">
            <v>L1</v>
          </cell>
          <cell r="E7" t="str">
            <v>ЧЕЛ</v>
          </cell>
          <cell r="F7" t="str">
            <v>Численность</v>
          </cell>
          <cell r="G7">
            <v>407</v>
          </cell>
          <cell r="H7">
            <v>445</v>
          </cell>
          <cell r="I7">
            <v>407</v>
          </cell>
          <cell r="J7">
            <v>485</v>
          </cell>
          <cell r="K7">
            <v>468.37609125317357</v>
          </cell>
        </row>
        <row r="8">
          <cell r="D8" t="str">
            <v>L1.1</v>
          </cell>
          <cell r="F8" t="str">
            <v xml:space="preserve">Численность ППП </v>
          </cell>
          <cell r="G8">
            <v>407</v>
          </cell>
          <cell r="H8">
            <v>445</v>
          </cell>
          <cell r="I8">
            <v>407</v>
          </cell>
          <cell r="J8">
            <v>485</v>
          </cell>
          <cell r="K8">
            <v>468.37609125317357</v>
          </cell>
        </row>
        <row r="9">
          <cell r="F9" t="str">
            <v>Средняя оплата труда</v>
          </cell>
        </row>
        <row r="10">
          <cell r="D10" t="str">
            <v>L2.1</v>
          </cell>
          <cell r="E10" t="str">
            <v>РУБ.ЧЕЛ.МЕС</v>
          </cell>
          <cell r="F10" t="str">
            <v>Тарифная ставка рабочего 1-го разряда</v>
          </cell>
          <cell r="G10">
            <v>2604</v>
          </cell>
          <cell r="H10">
            <v>2604</v>
          </cell>
          <cell r="I10">
            <v>2890</v>
          </cell>
          <cell r="J10">
            <v>3160</v>
          </cell>
          <cell r="K10">
            <v>3400</v>
          </cell>
        </row>
        <row r="11">
          <cell r="D11" t="str">
            <v>L2.2</v>
          </cell>
          <cell r="E11" t="str">
            <v>ЧСЛ</v>
          </cell>
          <cell r="F11" t="str">
            <v>Дефлятор по заработной плате</v>
          </cell>
          <cell r="G11">
            <v>1.085</v>
          </cell>
          <cell r="H11">
            <v>1.0620000000000001</v>
          </cell>
          <cell r="I11">
            <v>1.085</v>
          </cell>
          <cell r="J11">
            <v>1.0396000000000001</v>
          </cell>
          <cell r="K11">
            <v>1.0375000000000001</v>
          </cell>
        </row>
        <row r="12">
          <cell r="D12" t="str">
            <v>L2.3</v>
          </cell>
          <cell r="E12" t="str">
            <v>РУБ.ЧЕЛ.МЕС</v>
          </cell>
          <cell r="F12" t="str">
            <v>Тарифная ставка рабочего 1-го разряда с учетом дефлятора</v>
          </cell>
          <cell r="G12">
            <v>2825.3399999999997</v>
          </cell>
          <cell r="H12">
            <v>2765.4480000000003</v>
          </cell>
          <cell r="I12">
            <v>3135.65</v>
          </cell>
          <cell r="J12">
            <v>3285.1360000000004</v>
          </cell>
          <cell r="K12">
            <v>3527.5000000000005</v>
          </cell>
        </row>
        <row r="13">
          <cell r="D13" t="str">
            <v>L2.4</v>
          </cell>
          <cell r="E13" t="str">
            <v>ЧСЛ</v>
          </cell>
          <cell r="F13" t="str">
            <v>Средняя ступень по оплате труда</v>
          </cell>
          <cell r="G13">
            <v>4.93</v>
          </cell>
          <cell r="H13">
            <v>5.1269999999999998</v>
          </cell>
          <cell r="I13">
            <v>4.9000000000000004</v>
          </cell>
          <cell r="J13">
            <v>5.25</v>
          </cell>
          <cell r="K13">
            <v>5.3201280081399034</v>
          </cell>
        </row>
        <row r="14">
          <cell r="D14" t="str">
            <v>L2.5</v>
          </cell>
          <cell r="E14" t="str">
            <v>ЧСЛ</v>
          </cell>
          <cell r="F14" t="str">
            <v>Тарифный коэффициент соответствующий ступени по оплате труда</v>
          </cell>
          <cell r="G14">
            <v>1.5598118000000001</v>
          </cell>
          <cell r="H14">
            <v>1.6105084999999999</v>
          </cell>
          <cell r="I14">
            <v>1.5461704000000001</v>
          </cell>
          <cell r="J14">
            <v>1.62</v>
          </cell>
          <cell r="K14">
            <v>1.696632612396378</v>
          </cell>
        </row>
        <row r="15">
          <cell r="D15" t="str">
            <v>L2.6</v>
          </cell>
          <cell r="E15" t="str">
            <v>РУБ.ЧЕЛ.МЕС</v>
          </cell>
          <cell r="F15" t="str">
            <v xml:space="preserve">Среднемесячная тарифная ставка </v>
          </cell>
          <cell r="G15">
            <v>4406.9986710120002</v>
          </cell>
          <cell r="H15">
            <v>4453.7775103080003</v>
          </cell>
          <cell r="I15">
            <v>4848.2492147600005</v>
          </cell>
          <cell r="J15">
            <v>5321.9203200000011</v>
          </cell>
          <cell r="K15">
            <v>5984.8715402282241</v>
          </cell>
        </row>
        <row r="16">
          <cell r="F16" t="str">
            <v>Выплаты, связанные с режимом работы в условиями труда 1 работника</v>
          </cell>
        </row>
        <row r="17">
          <cell r="D17" t="str">
            <v>L2.7.1</v>
          </cell>
          <cell r="E17" t="str">
            <v>ПРЦ</v>
          </cell>
          <cell r="F17" t="str">
            <v>Выплаты, связанные с режимом работы в условиями труда 1 работника - процент выплат</v>
          </cell>
          <cell r="G17">
            <v>8.3940000000000001</v>
          </cell>
          <cell r="H17">
            <v>5.4</v>
          </cell>
          <cell r="I17">
            <v>5.3449999999999998</v>
          </cell>
          <cell r="J17">
            <v>6.6</v>
          </cell>
          <cell r="K17">
            <v>6.6</v>
          </cell>
        </row>
        <row r="18">
          <cell r="D18" t="str">
            <v>L2.7.2</v>
          </cell>
          <cell r="E18" t="str">
            <v>РУБ.ЧЕЛ.МЕС</v>
          </cell>
          <cell r="F18" t="str">
            <v>Выплаты, связанные с режимом работы в условиями труда 1 работника - сумма выплат</v>
          </cell>
          <cell r="G18">
            <v>369.92346844474724</v>
          </cell>
          <cell r="H18">
            <v>240.50398555663205</v>
          </cell>
          <cell r="I18">
            <v>259.13892052892203</v>
          </cell>
          <cell r="J18">
            <v>351.24674112000008</v>
          </cell>
          <cell r="K18">
            <v>395.00152165506273</v>
          </cell>
        </row>
        <row r="19">
          <cell r="F19" t="str">
            <v>Текущее премирование</v>
          </cell>
        </row>
        <row r="20">
          <cell r="D20" t="str">
            <v>L2.8.1</v>
          </cell>
          <cell r="E20" t="str">
            <v>ПРЦ</v>
          </cell>
          <cell r="F20" t="str">
            <v>Текущее премирование - процент выплат</v>
          </cell>
          <cell r="G20">
            <v>20</v>
          </cell>
          <cell r="H20">
            <v>21.8</v>
          </cell>
          <cell r="I20">
            <v>15</v>
          </cell>
          <cell r="J20">
            <v>20</v>
          </cell>
          <cell r="K20">
            <v>40</v>
          </cell>
        </row>
        <row r="21">
          <cell r="D21" t="str">
            <v>L2.8.2</v>
          </cell>
          <cell r="E21" t="str">
            <v>РУБ.ЧЕЛ.МЕС</v>
          </cell>
          <cell r="F21" t="str">
            <v>Текущее премирование - сумма выплат</v>
          </cell>
          <cell r="G21">
            <v>955.38442789134945</v>
          </cell>
          <cell r="H21">
            <v>1023.3533660984899</v>
          </cell>
          <cell r="I21">
            <v>766.10822029333838</v>
          </cell>
          <cell r="J21">
            <v>1134.6334122240003</v>
          </cell>
          <cell r="K21">
            <v>2551.9492247533144</v>
          </cell>
        </row>
        <row r="22">
          <cell r="F22" t="str">
            <v>Вознаграждение за выслугу лет</v>
          </cell>
        </row>
        <row r="23">
          <cell r="D23" t="str">
            <v>L2.9.1</v>
          </cell>
          <cell r="E23" t="str">
            <v>ПРЦ</v>
          </cell>
          <cell r="F23" t="str">
            <v>Вознаграждение за выслугу лет - процент выплат</v>
          </cell>
          <cell r="G23">
            <v>15</v>
          </cell>
          <cell r="H23">
            <v>22</v>
          </cell>
          <cell r="I23">
            <v>15</v>
          </cell>
          <cell r="J23">
            <v>19</v>
          </cell>
          <cell r="K23">
            <v>20</v>
          </cell>
        </row>
        <row r="24">
          <cell r="D24" t="str">
            <v>L2.9.2</v>
          </cell>
          <cell r="E24" t="str">
            <v>РУБ.ЧЕЛ.МЕС</v>
          </cell>
          <cell r="F24" t="str">
            <v>Вознаграждение за выслугу лет - сумма выплат</v>
          </cell>
          <cell r="G24">
            <v>661.04980065180007</v>
          </cell>
          <cell r="H24">
            <v>979.83105226776013</v>
          </cell>
          <cell r="I24">
            <v>727.23738221400015</v>
          </cell>
          <cell r="J24">
            <v>1011.1648608000002</v>
          </cell>
          <cell r="K24">
            <v>1196.9743080456449</v>
          </cell>
        </row>
        <row r="25">
          <cell r="F25" t="str">
            <v>Выплаты по итогам  года</v>
          </cell>
        </row>
        <row r="26">
          <cell r="D26" t="str">
            <v>L2.10.1</v>
          </cell>
          <cell r="E26" t="str">
            <v>ПРЦ</v>
          </cell>
          <cell r="F26" t="str">
            <v>Выплаты по итогам  года - процент выплат</v>
          </cell>
          <cell r="G26">
            <v>33</v>
          </cell>
          <cell r="H26">
            <v>22.000999999999902</v>
          </cell>
          <cell r="I26">
            <v>33</v>
          </cell>
          <cell r="J26">
            <v>33</v>
          </cell>
          <cell r="K26">
            <v>33</v>
          </cell>
        </row>
        <row r="27">
          <cell r="D27" t="str">
            <v>L2.10.2</v>
          </cell>
          <cell r="E27" t="str">
            <v>РУБ.ЧЕЛ.МЕС</v>
          </cell>
          <cell r="F27" t="str">
            <v>Выплаты по итогам  года- сумма выплат</v>
          </cell>
          <cell r="G27">
            <v>1454.30956143396</v>
          </cell>
          <cell r="H27">
            <v>979.87559004285879</v>
          </cell>
          <cell r="I27">
            <v>1599.9222408708001</v>
          </cell>
          <cell r="J27">
            <v>1756.2337056000003</v>
          </cell>
          <cell r="K27">
            <v>1975.0076082753139</v>
          </cell>
        </row>
        <row r="28">
          <cell r="F28" t="str">
            <v>Выплаты по  районному коэффициенту и северные надбавки</v>
          </cell>
        </row>
        <row r="29">
          <cell r="D29" t="str">
            <v>L2.11.1</v>
          </cell>
          <cell r="E29" t="str">
            <v>ПРЦ</v>
          </cell>
          <cell r="F29" t="str">
            <v>Выплаты по  районному коэффициенту и северные надбавки - процент выплат</v>
          </cell>
        </row>
        <row r="30">
          <cell r="D30" t="str">
            <v>L2.11.2</v>
          </cell>
          <cell r="E30" t="str">
            <v>РУБ.ЧЕЛ.МЕС</v>
          </cell>
          <cell r="F30" t="str">
            <v>Выплаты по  районному коэффициенту и северные надбавки - сумма выплат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D31" t="str">
            <v>L2.12</v>
          </cell>
          <cell r="E31" t="str">
            <v>РУБ.ЧЕЛ.МЕС</v>
          </cell>
          <cell r="F31" t="str">
            <v xml:space="preserve">Итого среднемесячная оплата труда на 1 работника                         </v>
          </cell>
          <cell r="G31">
            <v>7847.6659294338569</v>
          </cell>
          <cell r="H31">
            <v>7677.3415042737415</v>
          </cell>
          <cell r="I31">
            <v>8200.6559786670623</v>
          </cell>
          <cell r="J31">
            <v>9575.1990397440022</v>
          </cell>
          <cell r="K31">
            <v>12103.804202957559</v>
          </cell>
        </row>
        <row r="32">
          <cell r="F32" t="str">
            <v>Расчет средств на оплату труда ППП (включенного в себестоимость)</v>
          </cell>
        </row>
        <row r="33">
          <cell r="D33" t="str">
            <v>L3.1</v>
          </cell>
          <cell r="E33" t="str">
            <v>ТРУБ</v>
          </cell>
          <cell r="F33" t="str">
            <v>Льготный проезд к месту отдыха</v>
          </cell>
        </row>
        <row r="34">
          <cell r="D34" t="str">
            <v>L3.2</v>
          </cell>
          <cell r="E34" t="str">
            <v>ТРУБ</v>
          </cell>
          <cell r="F34" t="str">
            <v xml:space="preserve">По постановлению от 3.11.94г.№1206 </v>
          </cell>
        </row>
        <row r="35">
          <cell r="D35" t="str">
            <v>L3.3</v>
          </cell>
          <cell r="E35" t="str">
            <v>ТРУБ</v>
          </cell>
          <cell r="F35" t="str">
            <v xml:space="preserve">Итого средства на оплату труда ППП </v>
          </cell>
          <cell r="G35">
            <v>38328.000399354954</v>
          </cell>
          <cell r="H35">
            <v>40997.003632821783</v>
          </cell>
          <cell r="I35">
            <v>40052.003799809929</v>
          </cell>
          <cell r="J35">
            <v>55727.658411310091</v>
          </cell>
          <cell r="K35">
            <v>68029.59002249995</v>
          </cell>
        </row>
        <row r="36">
          <cell r="F36" t="str">
            <v>Расчет средств на оплату труда непромышленного персонала (включенного в балансовую прибыль)</v>
          </cell>
        </row>
        <row r="37">
          <cell r="D37" t="str">
            <v>L4.1</v>
          </cell>
          <cell r="E37" t="str">
            <v>ЧЕЛ</v>
          </cell>
          <cell r="F37" t="str">
            <v>Численность, принятая для расчета (базовый период - фактическая)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D38" t="str">
            <v>L4.2</v>
          </cell>
          <cell r="E38" t="str">
            <v>РУБ.ЧЕЛ.МЕС</v>
          </cell>
          <cell r="F38" t="str">
            <v>Среднемесячная оплата труда на 1 работника</v>
          </cell>
        </row>
        <row r="39">
          <cell r="D39" t="str">
            <v>L4.3</v>
          </cell>
          <cell r="E39" t="str">
            <v>ТРУБ</v>
          </cell>
          <cell r="F39" t="str">
            <v>Льготный проезд к месту отдыха</v>
          </cell>
        </row>
        <row r="40">
          <cell r="D40" t="str">
            <v>L4.4</v>
          </cell>
          <cell r="E40" t="str">
            <v>ТРУБ</v>
          </cell>
          <cell r="F40" t="str">
            <v>По постановлению от 03.11.94 г. №1206</v>
          </cell>
        </row>
        <row r="41">
          <cell r="D41" t="str">
            <v>L4.5</v>
          </cell>
          <cell r="E41" t="str">
            <v>ТРУБ</v>
          </cell>
          <cell r="F41" t="str">
            <v>Итого средства на оплату труда непромышленного персонала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F42" t="str">
            <v>Расчет по денежным выплатам</v>
          </cell>
        </row>
        <row r="43">
          <cell r="D43" t="str">
            <v>L5.1</v>
          </cell>
          <cell r="E43" t="str">
            <v>ЧЕЛ</v>
          </cell>
          <cell r="F43" t="str">
            <v>Численность всего, принятая для расчета (базовый период - фактическая)</v>
          </cell>
          <cell r="G43">
            <v>407</v>
          </cell>
          <cell r="H43">
            <v>445</v>
          </cell>
          <cell r="I43">
            <v>407</v>
          </cell>
          <cell r="J43">
            <v>485</v>
          </cell>
          <cell r="K43">
            <v>468.37609125317357</v>
          </cell>
        </row>
        <row r="44">
          <cell r="D44" t="str">
            <v>L5.2</v>
          </cell>
          <cell r="E44" t="str">
            <v>РУБ.ЧЕЛ.МЕС</v>
          </cell>
          <cell r="F44" t="str">
            <v>Денежные выплаты на 1 работника</v>
          </cell>
        </row>
        <row r="45">
          <cell r="D45" t="str">
            <v>L5.3</v>
          </cell>
          <cell r="E45" t="str">
            <v>ТРУБ</v>
          </cell>
          <cell r="F45" t="str">
            <v>Итого по денежным выплатам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D46" t="str">
            <v>L6</v>
          </cell>
          <cell r="E46" t="str">
            <v>ТРУБ</v>
          </cell>
          <cell r="F46" t="str">
            <v>Итого средства на потребление</v>
          </cell>
          <cell r="G46">
            <v>38328.000399354954</v>
          </cell>
          <cell r="H46">
            <v>40997.003632821783</v>
          </cell>
          <cell r="I46">
            <v>40052.003799809929</v>
          </cell>
          <cell r="J46">
            <v>55727.658411310091</v>
          </cell>
          <cell r="K46">
            <v>68029.59002249995</v>
          </cell>
        </row>
        <row r="47">
          <cell r="D47" t="str">
            <v>L7</v>
          </cell>
          <cell r="E47" t="str">
            <v>РУБ.ЧЕЛ.МЕС</v>
          </cell>
          <cell r="F47" t="str">
            <v>Среднемесячный доход на 1 работника</v>
          </cell>
          <cell r="G47">
            <v>7847.665929433856</v>
          </cell>
          <cell r="H47">
            <v>7677.3415042737424</v>
          </cell>
          <cell r="I47">
            <v>8200.6559786670623</v>
          </cell>
          <cell r="J47">
            <v>9575.1990397440022</v>
          </cell>
          <cell r="K47">
            <v>12103.804202957561</v>
          </cell>
        </row>
      </sheetData>
      <sheetData sheetId="9">
        <row r="6"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</row>
        <row r="7">
          <cell r="B7" t="str">
            <v>Балансовая стоимость основных производственных фондов на начало периода регулирования</v>
          </cell>
          <cell r="C7" t="str">
            <v>L1</v>
          </cell>
          <cell r="D7">
            <v>479889</v>
          </cell>
          <cell r="E7">
            <v>556773</v>
          </cell>
          <cell r="F7">
            <v>312124.73849999998</v>
          </cell>
          <cell r="G7">
            <v>67476.476999999999</v>
          </cell>
          <cell r="H7">
            <v>74837.594389999998</v>
          </cell>
        </row>
        <row r="8">
          <cell r="B8" t="str">
            <v>Ввод основных производственных фондов</v>
          </cell>
          <cell r="C8" t="str">
            <v>L2</v>
          </cell>
          <cell r="D8">
            <v>29297</v>
          </cell>
          <cell r="E8">
            <v>39016</v>
          </cell>
          <cell r="F8">
            <v>20740.599999999999</v>
          </cell>
          <cell r="G8">
            <v>2465.1999999999998</v>
          </cell>
          <cell r="H8">
            <v>5250.4900000000007</v>
          </cell>
        </row>
        <row r="9">
          <cell r="B9" t="str">
            <v>Выбытие основных производственных фондов</v>
          </cell>
          <cell r="C9" t="str">
            <v>L3</v>
          </cell>
          <cell r="D9">
            <v>13226</v>
          </cell>
          <cell r="E9">
            <v>6354</v>
          </cell>
          <cell r="F9">
            <v>3177</v>
          </cell>
          <cell r="G9">
            <v>0</v>
          </cell>
          <cell r="H9">
            <v>0</v>
          </cell>
        </row>
        <row r="10">
          <cell r="B10" t="str">
            <v>Средняя стоимость основных производственных фондов</v>
          </cell>
          <cell r="C10" t="str">
            <v>L4</v>
          </cell>
          <cell r="D10">
            <v>489961</v>
          </cell>
          <cell r="E10">
            <v>573104</v>
          </cell>
          <cell r="F10">
            <v>320826.53849999997</v>
          </cell>
          <cell r="G10">
            <v>68709.077000000005</v>
          </cell>
          <cell r="H10">
            <v>76343.437476982974</v>
          </cell>
        </row>
        <row r="11">
          <cell r="B11" t="str">
            <v>Средняя норма амортизации</v>
          </cell>
          <cell r="C11" t="str">
            <v>L5</v>
          </cell>
          <cell r="D11">
            <v>2.9594192190807025</v>
          </cell>
          <cell r="E11">
            <v>2.4135235489544655</v>
          </cell>
          <cell r="F11">
            <v>2.4958315376959668</v>
          </cell>
          <cell r="G11">
            <v>5.2253649106652968</v>
          </cell>
          <cell r="H11">
            <v>5.2748774044333553</v>
          </cell>
        </row>
        <row r="12">
          <cell r="B12" t="str">
            <v>Сумма амортизационных отчислений</v>
          </cell>
          <cell r="C12" t="str">
            <v>L6</v>
          </cell>
          <cell r="D12">
            <v>14500</v>
          </cell>
          <cell r="E12">
            <v>13832</v>
          </cell>
          <cell r="F12">
            <v>8007.2899291812919</v>
          </cell>
          <cell r="G12">
            <v>3590.3</v>
          </cell>
          <cell r="H12">
            <v>4027.0227332410809</v>
          </cell>
        </row>
      </sheetData>
      <sheetData sheetId="10">
        <row r="4">
          <cell r="D4" t="str">
            <v>стоимость на начало регулируемого периода</v>
          </cell>
          <cell r="E4" t="str">
            <v>Ввод основных производственных фондов</v>
          </cell>
          <cell r="F4" t="str">
            <v>Выбытие основных производственных фондов</v>
          </cell>
          <cell r="G4" t="str">
            <v xml:space="preserve">стоимость на конец регулируемого периода </v>
          </cell>
          <cell r="H4" t="str">
            <v xml:space="preserve">среднегодовая стоимость </v>
          </cell>
          <cell r="I4" t="str">
            <v>Амортизация</v>
          </cell>
        </row>
        <row r="5">
          <cell r="D5" t="str">
            <v>L3</v>
          </cell>
          <cell r="E5" t="str">
            <v>L4</v>
          </cell>
          <cell r="F5" t="str">
            <v>L5</v>
          </cell>
          <cell r="G5" t="str">
            <v>L6</v>
          </cell>
          <cell r="H5" t="str">
            <v>L7</v>
          </cell>
          <cell r="I5" t="str">
            <v>L8</v>
          </cell>
        </row>
        <row r="7">
          <cell r="B7" t="str">
            <v>Линии электропередач</v>
          </cell>
          <cell r="D7">
            <v>43587.413</v>
          </cell>
          <cell r="E7">
            <v>2297.29</v>
          </cell>
          <cell r="F7">
            <v>0</v>
          </cell>
          <cell r="G7">
            <v>45884.703000000001</v>
          </cell>
          <cell r="H7">
            <v>44736.058000000005</v>
          </cell>
          <cell r="I7">
            <v>2105.1206750000001</v>
          </cell>
        </row>
        <row r="8">
          <cell r="B8" t="str">
            <v>ВЛЭП</v>
          </cell>
          <cell r="D8">
            <v>18476.652999999998</v>
          </cell>
          <cell r="E8">
            <v>0</v>
          </cell>
          <cell r="F8">
            <v>0</v>
          </cell>
          <cell r="G8">
            <v>18476.652999999998</v>
          </cell>
          <cell r="H8">
            <v>18476.652999999998</v>
          </cell>
          <cell r="I8">
            <v>964.54347500000017</v>
          </cell>
        </row>
        <row r="9">
          <cell r="B9" t="str">
            <v>ВН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 t="str">
            <v>СН1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СН2</v>
          </cell>
          <cell r="D11">
            <v>3424.8560000000002</v>
          </cell>
          <cell r="E11">
            <v>0</v>
          </cell>
          <cell r="F11">
            <v>0</v>
          </cell>
          <cell r="G11">
            <v>3424.8560000000002</v>
          </cell>
          <cell r="H11">
            <v>3424.8560000000002</v>
          </cell>
          <cell r="I11">
            <v>163.49332500000003</v>
          </cell>
        </row>
        <row r="12">
          <cell r="B12" t="str">
            <v>НН</v>
          </cell>
          <cell r="D12">
            <v>15051.796999999999</v>
          </cell>
          <cell r="E12">
            <v>0</v>
          </cell>
          <cell r="F12">
            <v>0</v>
          </cell>
          <cell r="G12">
            <v>15051.796999999999</v>
          </cell>
          <cell r="H12">
            <v>15051.796999999999</v>
          </cell>
          <cell r="I12">
            <v>801.05015000000014</v>
          </cell>
        </row>
        <row r="13">
          <cell r="B13" t="str">
            <v>КЛЭП</v>
          </cell>
          <cell r="D13">
            <v>25110.760000000002</v>
          </cell>
          <cell r="E13">
            <v>2297.29</v>
          </cell>
          <cell r="F13">
            <v>0</v>
          </cell>
          <cell r="G13">
            <v>27408.050000000003</v>
          </cell>
          <cell r="H13">
            <v>26259.405000000002</v>
          </cell>
          <cell r="I13">
            <v>1140.5771999999999</v>
          </cell>
        </row>
        <row r="14">
          <cell r="B14" t="str">
            <v>ВН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 t="str">
            <v>СН1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СН2</v>
          </cell>
          <cell r="D16">
            <v>17993.334000000003</v>
          </cell>
          <cell r="E16">
            <v>0</v>
          </cell>
          <cell r="F16">
            <v>0</v>
          </cell>
          <cell r="G16">
            <v>17993.334000000003</v>
          </cell>
          <cell r="H16">
            <v>17993.334000000003</v>
          </cell>
          <cell r="I16">
            <v>724.17600000000004</v>
          </cell>
        </row>
        <row r="17">
          <cell r="B17" t="str">
            <v>НН</v>
          </cell>
          <cell r="D17">
            <v>7117.4259999999995</v>
          </cell>
          <cell r="E17">
            <v>2297.29</v>
          </cell>
          <cell r="F17">
            <v>0</v>
          </cell>
          <cell r="G17">
            <v>9414.7160000000003</v>
          </cell>
          <cell r="H17">
            <v>8266.0709999999999</v>
          </cell>
          <cell r="I17">
            <v>416.4011999999999</v>
          </cell>
        </row>
        <row r="18">
          <cell r="B18" t="str">
            <v>Подстанции</v>
          </cell>
          <cell r="D18">
            <v>21218.421000000006</v>
          </cell>
          <cell r="E18">
            <v>866.7</v>
          </cell>
          <cell r="F18">
            <v>0</v>
          </cell>
          <cell r="G18">
            <v>22085.121000000006</v>
          </cell>
          <cell r="H18">
            <v>21651.771000000008</v>
          </cell>
          <cell r="I18">
            <v>1108.1428250000001</v>
          </cell>
        </row>
        <row r="19">
          <cell r="B19" t="str">
            <v>ВН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 t="str">
            <v>СН1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 t="str">
            <v>СН2</v>
          </cell>
          <cell r="D21">
            <v>21218.421000000006</v>
          </cell>
          <cell r="E21">
            <v>866.7</v>
          </cell>
          <cell r="F21">
            <v>0</v>
          </cell>
          <cell r="G21">
            <v>22085.121000000006</v>
          </cell>
          <cell r="H21">
            <v>21651.771000000008</v>
          </cell>
          <cell r="I21">
            <v>1108.1428250000001</v>
          </cell>
        </row>
        <row r="22">
          <cell r="B22" t="str">
            <v>НН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 t="str">
            <v>Всего (стр. 1+стр.2)</v>
          </cell>
          <cell r="D23">
            <v>64805.834000000003</v>
          </cell>
          <cell r="E23">
            <v>3163.99</v>
          </cell>
          <cell r="F23">
            <v>0</v>
          </cell>
          <cell r="G23">
            <v>67969.824000000008</v>
          </cell>
          <cell r="H23">
            <v>66387.829000000012</v>
          </cell>
          <cell r="I23">
            <v>3213.2635</v>
          </cell>
        </row>
        <row r="24">
          <cell r="B24" t="str">
            <v>ВН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 t="str">
            <v>СН1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 t="str">
            <v>СН2</v>
          </cell>
          <cell r="D26">
            <v>42636.611000000004</v>
          </cell>
          <cell r="E26">
            <v>866.7</v>
          </cell>
          <cell r="F26">
            <v>0</v>
          </cell>
          <cell r="G26">
            <v>43503.311000000009</v>
          </cell>
          <cell r="H26">
            <v>43069.96100000001</v>
          </cell>
          <cell r="I26">
            <v>1995.8121500000002</v>
          </cell>
        </row>
        <row r="27">
          <cell r="B27" t="str">
            <v>НН</v>
          </cell>
          <cell r="D27">
            <v>22169.222999999998</v>
          </cell>
          <cell r="E27">
            <v>2297.29</v>
          </cell>
          <cell r="F27">
            <v>0</v>
          </cell>
          <cell r="G27">
            <v>24466.512999999999</v>
          </cell>
          <cell r="H27">
            <v>23317.867999999999</v>
          </cell>
          <cell r="I27">
            <v>1217.45135</v>
          </cell>
        </row>
      </sheetData>
      <sheetData sheetId="11">
        <row r="5">
          <cell r="F5">
            <v>3</v>
          </cell>
          <cell r="G5">
            <v>4</v>
          </cell>
          <cell r="H5">
            <v>5</v>
          </cell>
          <cell r="I5">
            <v>6</v>
          </cell>
          <cell r="J5">
            <v>7</v>
          </cell>
        </row>
        <row r="6">
          <cell r="C6" t="str">
            <v>L1</v>
          </cell>
          <cell r="D6" t="str">
            <v>ТРУБ</v>
          </cell>
          <cell r="E6" t="str">
            <v>Основная оплата труда производственных рабочих</v>
          </cell>
          <cell r="F6">
            <v>35645.040000000001</v>
          </cell>
          <cell r="G6">
            <v>38127.21</v>
          </cell>
          <cell r="H6">
            <v>37248.824999999997</v>
          </cell>
          <cell r="I6">
            <v>39009.326999999997</v>
          </cell>
          <cell r="J6">
            <v>47620.699000000001</v>
          </cell>
        </row>
        <row r="7">
          <cell r="C7" t="str">
            <v>L2</v>
          </cell>
          <cell r="E7" t="str">
            <v>Дополнительная оплата труда производственных рабочих</v>
          </cell>
          <cell r="F7">
            <v>2682.96</v>
          </cell>
          <cell r="G7">
            <v>2869.7900000000004</v>
          </cell>
          <cell r="H7">
            <v>2803.6750000000002</v>
          </cell>
          <cell r="I7">
            <v>2730.6528900000003</v>
          </cell>
          <cell r="J7">
            <v>3333.4489300000005</v>
          </cell>
        </row>
        <row r="8">
          <cell r="C8" t="str">
            <v>L3</v>
          </cell>
          <cell r="E8" t="str">
            <v>Отчисления на соц. нужды с оплаты производственных рабочих</v>
          </cell>
          <cell r="F8">
            <v>10119</v>
          </cell>
          <cell r="G8">
            <v>10443</v>
          </cell>
          <cell r="H8">
            <v>10573.86</v>
          </cell>
          <cell r="I8">
            <v>11063.877336176</v>
          </cell>
          <cell r="J8">
            <v>13506.246144645334</v>
          </cell>
        </row>
        <row r="9">
          <cell r="C9" t="str">
            <v>L4</v>
          </cell>
          <cell r="E9" t="str">
            <v>Расходы по содержание и эксплуатации оборудования</v>
          </cell>
          <cell r="F9">
            <v>14500</v>
          </cell>
          <cell r="G9">
            <v>13832</v>
          </cell>
          <cell r="H9">
            <v>14240</v>
          </cell>
          <cell r="I9">
            <v>17630</v>
          </cell>
          <cell r="J9">
            <v>20193.552500000002</v>
          </cell>
        </row>
        <row r="11">
          <cell r="C11" t="str">
            <v>L4.1</v>
          </cell>
          <cell r="E11" t="str">
            <v>Амортизация производственного оборудования</v>
          </cell>
          <cell r="F11">
            <v>14500</v>
          </cell>
          <cell r="G11">
            <v>13832</v>
          </cell>
          <cell r="H11">
            <v>14240</v>
          </cell>
          <cell r="I11">
            <v>2855.2</v>
          </cell>
          <cell r="J11">
            <v>3213.2635</v>
          </cell>
        </row>
        <row r="12">
          <cell r="C12" t="str">
            <v>L4.1.ВН</v>
          </cell>
          <cell r="E12" t="str">
            <v>Амортизация производственного оборудования - ВН</v>
          </cell>
          <cell r="I12">
            <v>0</v>
          </cell>
          <cell r="J12">
            <v>0</v>
          </cell>
        </row>
        <row r="13">
          <cell r="C13" t="str">
            <v>L4.1.СН1</v>
          </cell>
          <cell r="E13" t="str">
            <v>Амортизация производственного оборудования - СН1</v>
          </cell>
          <cell r="I13">
            <v>0</v>
          </cell>
          <cell r="J13">
            <v>0</v>
          </cell>
        </row>
        <row r="14">
          <cell r="C14" t="str">
            <v>L4.1.СН2</v>
          </cell>
          <cell r="E14" t="str">
            <v>Амортизация производственного оборудования - СН2</v>
          </cell>
          <cell r="F14">
            <v>6311.6791661300622</v>
          </cell>
          <cell r="G14">
            <v>6020.9066362697258</v>
          </cell>
          <cell r="H14">
            <v>6198.5042293580746</v>
          </cell>
          <cell r="I14">
            <v>1824.7449999999999</v>
          </cell>
          <cell r="J14">
            <v>1995.8121500000002</v>
          </cell>
        </row>
        <row r="15">
          <cell r="C15" t="str">
            <v>L4.1.НН</v>
          </cell>
          <cell r="E15" t="str">
            <v>Амортизация производственного оборудования - НН</v>
          </cell>
          <cell r="F15">
            <v>8188.3208338699378</v>
          </cell>
          <cell r="G15">
            <v>7811.0933637302742</v>
          </cell>
          <cell r="H15">
            <v>8041.4957706419254</v>
          </cell>
          <cell r="I15">
            <v>1030.4549999999999</v>
          </cell>
          <cell r="J15">
            <v>1217.45135</v>
          </cell>
        </row>
        <row r="16">
          <cell r="C16" t="str">
            <v>L4.2</v>
          </cell>
          <cell r="E16" t="str">
            <v>Ремонт основного оборудования</v>
          </cell>
        </row>
        <row r="17">
          <cell r="C17" t="str">
            <v>L4.3</v>
          </cell>
          <cell r="E17" t="str">
            <v>Другие расходы по содержанию и эксплуатации оборудования</v>
          </cell>
          <cell r="I17">
            <v>14774.8</v>
          </cell>
          <cell r="J17">
            <v>16980.289000000001</v>
          </cell>
        </row>
        <row r="18">
          <cell r="C18" t="str">
            <v>L5</v>
          </cell>
          <cell r="E18" t="str">
            <v>Расходы по подготовке и освоению производства (пусковые работы)</v>
          </cell>
        </row>
        <row r="19">
          <cell r="C19" t="str">
            <v>L6</v>
          </cell>
          <cell r="E19" t="str">
            <v>Цеховые расходы</v>
          </cell>
          <cell r="I19">
            <v>1279.25</v>
          </cell>
          <cell r="J19">
            <v>1407.175</v>
          </cell>
        </row>
        <row r="20">
          <cell r="C20" t="str">
            <v>L7</v>
          </cell>
          <cell r="E20" t="str">
            <v>Общехозяйственные расходы электрических сетей</v>
          </cell>
          <cell r="F20">
            <v>47141.289999999994</v>
          </cell>
          <cell r="G20">
            <v>57850.000000000015</v>
          </cell>
          <cell r="H20">
            <v>39996.300000000003</v>
          </cell>
          <cell r="I20">
            <v>143777.73584316947</v>
          </cell>
          <cell r="J20">
            <v>197247.94547868764</v>
          </cell>
        </row>
        <row r="22">
          <cell r="C22" t="str">
            <v>L7.1</v>
          </cell>
          <cell r="E22" t="str">
            <v>Целевые средства на НИОКР</v>
          </cell>
        </row>
        <row r="23">
          <cell r="C23" t="str">
            <v>L7.2</v>
          </cell>
          <cell r="E23" t="str">
            <v>Средства на страхование</v>
          </cell>
          <cell r="F23">
            <v>890</v>
          </cell>
          <cell r="G23">
            <v>4396</v>
          </cell>
          <cell r="H23">
            <v>529</v>
          </cell>
          <cell r="I23">
            <v>3811</v>
          </cell>
          <cell r="J23">
            <v>3710.0727090999999</v>
          </cell>
        </row>
        <row r="24">
          <cell r="C24" t="str">
            <v>L7.3</v>
          </cell>
          <cell r="E24" t="str">
            <v>Плата за предельно допустимые выбросы (сбросы) загрязняющих вещетв</v>
          </cell>
          <cell r="F24">
            <v>135</v>
          </cell>
          <cell r="G24">
            <v>19</v>
          </cell>
          <cell r="H24">
            <v>37</v>
          </cell>
          <cell r="I24">
            <v>0</v>
          </cell>
          <cell r="J24">
            <v>0</v>
          </cell>
        </row>
        <row r="25">
          <cell r="C25" t="str">
            <v>L7.4</v>
          </cell>
          <cell r="E25" t="str">
            <v>Отчисления в ремонтный фонд в случае его формирования</v>
          </cell>
          <cell r="I25">
            <v>0</v>
          </cell>
          <cell r="J25">
            <v>0</v>
          </cell>
        </row>
        <row r="26">
          <cell r="C26" t="str">
            <v>L7.5</v>
          </cell>
          <cell r="E26" t="str">
            <v>Непроизводственные расходы (налоги и другие обязательные платежи и сборы) всего</v>
          </cell>
          <cell r="F26">
            <v>8186</v>
          </cell>
          <cell r="G26">
            <v>8424</v>
          </cell>
          <cell r="H26">
            <v>8756</v>
          </cell>
          <cell r="I26">
            <v>8575</v>
          </cell>
          <cell r="J26">
            <v>9321.9826300000004</v>
          </cell>
        </row>
        <row r="27">
          <cell r="C27" t="str">
            <v>L7.5.1</v>
          </cell>
          <cell r="E27" t="str">
            <v>Непроизводственные расходы (налоги и другие обязательные платежи и сборы) по видам</v>
          </cell>
        </row>
        <row r="28">
          <cell r="F28">
            <v>1150</v>
          </cell>
          <cell r="G28">
            <v>1346</v>
          </cell>
          <cell r="H28">
            <v>1175</v>
          </cell>
          <cell r="I28">
            <v>0</v>
          </cell>
          <cell r="J28">
            <v>0</v>
          </cell>
        </row>
        <row r="33">
          <cell r="I33">
            <v>0</v>
          </cell>
          <cell r="J33">
            <v>0</v>
          </cell>
        </row>
        <row r="34">
          <cell r="F34">
            <v>135</v>
          </cell>
          <cell r="G34">
            <v>162</v>
          </cell>
          <cell r="H34">
            <v>59</v>
          </cell>
          <cell r="I34">
            <v>114</v>
          </cell>
          <cell r="J34">
            <v>14.882630000000001</v>
          </cell>
        </row>
        <row r="35">
          <cell r="I35">
            <v>0</v>
          </cell>
          <cell r="J35">
            <v>0</v>
          </cell>
        </row>
        <row r="36">
          <cell r="I36">
            <v>0</v>
          </cell>
          <cell r="J36">
            <v>0</v>
          </cell>
        </row>
        <row r="37">
          <cell r="F37">
            <v>6901</v>
          </cell>
          <cell r="G37">
            <v>6916</v>
          </cell>
          <cell r="H37">
            <v>7522</v>
          </cell>
          <cell r="I37">
            <v>8461</v>
          </cell>
          <cell r="J37">
            <v>9307.1</v>
          </cell>
        </row>
        <row r="39">
          <cell r="C39" t="str">
            <v>L7.6</v>
          </cell>
          <cell r="E39" t="str">
            <v>Другие затраты, относимые на себестоимость продукции всего</v>
          </cell>
          <cell r="F39">
            <v>37930.289999999994</v>
          </cell>
          <cell r="G39">
            <v>45011.000000000015</v>
          </cell>
          <cell r="H39">
            <v>30674.300000000003</v>
          </cell>
          <cell r="I39">
            <v>131391.73584316947</v>
          </cell>
          <cell r="J39">
            <v>184215.89013958763</v>
          </cell>
        </row>
        <row r="40">
          <cell r="C40" t="str">
            <v>L7.6.1</v>
          </cell>
          <cell r="E40" t="str">
            <v>Другие затраты, относимые на себестоимость продукции по видам расходов</v>
          </cell>
        </row>
        <row r="41">
          <cell r="I41">
            <v>80467.400009345787</v>
          </cell>
          <cell r="J41">
            <v>86100.118009999991</v>
          </cell>
        </row>
        <row r="45">
          <cell r="C45" t="str">
            <v>L7.7</v>
          </cell>
          <cell r="E45" t="str">
            <v>Плата ФСК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 t="str">
            <v xml:space="preserve">    в том числе:</v>
          </cell>
        </row>
        <row r="47">
          <cell r="C47" t="str">
            <v>L7.1.ВН</v>
          </cell>
          <cell r="E47" t="str">
            <v>Плата ФСК - ВН</v>
          </cell>
        </row>
        <row r="48">
          <cell r="C48" t="str">
            <v>L7.1.СН1</v>
          </cell>
          <cell r="E48" t="str">
            <v>Плата ФСК - СН1</v>
          </cell>
        </row>
        <row r="49">
          <cell r="C49" t="str">
            <v>L7.1.СН2</v>
          </cell>
          <cell r="E49" t="str">
            <v>Плата ФСК - СН2</v>
          </cell>
        </row>
        <row r="50">
          <cell r="C50" t="str">
            <v>L7.1.НН</v>
          </cell>
          <cell r="E50" t="str">
            <v>Плата ФСК - НН</v>
          </cell>
        </row>
        <row r="51">
          <cell r="C51" t="str">
            <v>L8</v>
          </cell>
          <cell r="E51" t="str">
            <v>Недополученный по независящим причинам доход</v>
          </cell>
          <cell r="H51">
            <v>45.6</v>
          </cell>
          <cell r="J51">
            <v>145594</v>
          </cell>
        </row>
        <row r="52">
          <cell r="C52" t="str">
            <v>L9</v>
          </cell>
          <cell r="E52" t="str">
            <v>Избыток средств, полученный в предыдущем периоде регулирования</v>
          </cell>
          <cell r="H52">
            <v>23000</v>
          </cell>
          <cell r="J52">
            <v>0</v>
          </cell>
        </row>
        <row r="53">
          <cell r="C53" t="str">
            <v>L10</v>
          </cell>
          <cell r="E53" t="str">
            <v xml:space="preserve">Итого производственные расходы </v>
          </cell>
          <cell r="F53">
            <v>110088.29</v>
          </cell>
          <cell r="G53">
            <v>123122.00000000001</v>
          </cell>
          <cell r="H53">
            <v>81908.260000000009</v>
          </cell>
          <cell r="I53">
            <v>215490.84306934546</v>
          </cell>
          <cell r="J53">
            <v>428903.06705333298</v>
          </cell>
        </row>
        <row r="54">
          <cell r="E54" t="str">
            <v xml:space="preserve">    в том числе:</v>
          </cell>
        </row>
        <row r="55">
          <cell r="C55" t="str">
            <v>L10.ВН</v>
          </cell>
          <cell r="E55" t="str">
            <v>Производственные расходы - ВН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C56" t="str">
            <v>L10.СН1</v>
          </cell>
          <cell r="E56" t="str">
            <v>Производственные расходы - СН1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C57" t="str">
            <v>L10.СН2</v>
          </cell>
          <cell r="E57" t="str">
            <v>Производственные расходы - СН2</v>
          </cell>
          <cell r="F57">
            <v>84458.492592793889</v>
          </cell>
          <cell r="G57">
            <v>95369.353390574994</v>
          </cell>
          <cell r="H57">
            <v>61519.704024092134</v>
          </cell>
          <cell r="I57">
            <v>175661.91613046819</v>
          </cell>
          <cell r="J57">
            <v>350012.30722398334</v>
          </cell>
        </row>
        <row r="58">
          <cell r="C58" t="str">
            <v>L10.НН</v>
          </cell>
          <cell r="E58" t="str">
            <v>Производственные расходы - НН</v>
          </cell>
          <cell r="F58">
            <v>25629.797407206097</v>
          </cell>
          <cell r="G58">
            <v>27752.646609425006</v>
          </cell>
          <cell r="H58">
            <v>20388.555975907868</v>
          </cell>
          <cell r="I58">
            <v>39828.926938877223</v>
          </cell>
          <cell r="J58">
            <v>78890.759829349612</v>
          </cell>
        </row>
        <row r="59">
          <cell r="C59" t="str">
            <v>L11</v>
          </cell>
          <cell r="D59" t="str">
            <v>МКВТЧ</v>
          </cell>
          <cell r="E59" t="str">
            <v>Полезный отпуск электроэнергии без отпуска с шин ТЭЦ</v>
          </cell>
          <cell r="F59">
            <v>814</v>
          </cell>
          <cell r="G59">
            <v>790.1321999999999</v>
          </cell>
          <cell r="H59">
            <v>829.8</v>
          </cell>
          <cell r="I59">
            <v>859.79800000000012</v>
          </cell>
          <cell r="J59">
            <v>884.48100000000011</v>
          </cell>
        </row>
        <row r="60">
          <cell r="C60" t="str">
            <v>L12</v>
          </cell>
          <cell r="D60" t="str">
            <v>РУБ.ТКВТЧ</v>
          </cell>
          <cell r="E60" t="str">
            <v>Себестоимость</v>
          </cell>
          <cell r="F60">
            <v>135.24359950859949</v>
          </cell>
          <cell r="G60">
            <v>155.824556953887</v>
          </cell>
          <cell r="H60">
            <v>98.708435767654876</v>
          </cell>
          <cell r="I60">
            <v>250.62961657196857</v>
          </cell>
          <cell r="J60">
            <v>484.92061113051938</v>
          </cell>
        </row>
        <row r="61">
          <cell r="C61" t="str">
            <v>L13</v>
          </cell>
          <cell r="D61" t="str">
            <v>ТРУБ</v>
          </cell>
          <cell r="E61" t="str">
            <v>Условно-постоянные затраты сетей</v>
          </cell>
          <cell r="F61">
            <v>110088.29</v>
          </cell>
          <cell r="G61">
            <v>123122.00000000001</v>
          </cell>
          <cell r="H61">
            <v>81908.260000000009</v>
          </cell>
          <cell r="I61">
            <v>215490.84306934546</v>
          </cell>
          <cell r="J61">
            <v>428903.06705333298</v>
          </cell>
        </row>
        <row r="63">
          <cell r="C63" t="str">
            <v>L13.1</v>
          </cell>
          <cell r="E63" t="str">
            <v>Сумма общехозяйственных расходов</v>
          </cell>
          <cell r="F63">
            <v>73452.05417360898</v>
          </cell>
          <cell r="G63">
            <v>82148.281292797692</v>
          </cell>
          <cell r="H63">
            <v>54650.044530495034</v>
          </cell>
          <cell r="I63">
            <v>143777.73584316947</v>
          </cell>
          <cell r="J63">
            <v>197247.94547868764</v>
          </cell>
        </row>
        <row r="64">
          <cell r="C64" t="str">
            <v>L14</v>
          </cell>
          <cell r="E64" t="str">
            <v>Услуги ФСК</v>
          </cell>
        </row>
      </sheetData>
      <sheetData sheetId="12">
        <row r="6">
          <cell r="E6">
            <v>3</v>
          </cell>
          <cell r="F6">
            <v>4</v>
          </cell>
          <cell r="G6">
            <v>5</v>
          </cell>
          <cell r="H6">
            <v>6</v>
          </cell>
          <cell r="I6">
            <v>7</v>
          </cell>
        </row>
        <row r="7">
          <cell r="C7" t="str">
            <v>L1</v>
          </cell>
          <cell r="D7" t="str">
            <v>Объем капитальных вложений - всего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37969.86</v>
          </cell>
        </row>
        <row r="9">
          <cell r="C9" t="str">
            <v>L1.1</v>
          </cell>
          <cell r="D9" t="str">
            <v>Объем капитальных вложений - на производственное и научно-техническое развитие</v>
          </cell>
          <cell r="H9">
            <v>29996.920000000002</v>
          </cell>
          <cell r="I9">
            <v>55126.400000000001</v>
          </cell>
        </row>
        <row r="10">
          <cell r="C10" t="str">
            <v>L1.2</v>
          </cell>
          <cell r="D10" t="str">
            <v>Объем капитальных вложений - на непроизводственное развитие</v>
          </cell>
          <cell r="H10">
            <v>0</v>
          </cell>
          <cell r="I10">
            <v>0</v>
          </cell>
        </row>
        <row r="11">
          <cell r="C11" t="str">
            <v>L2</v>
          </cell>
          <cell r="D11" t="str">
            <v>Финансирование капитальных вложений из средств - всего</v>
          </cell>
          <cell r="E11">
            <v>14500</v>
          </cell>
          <cell r="F11">
            <v>13832</v>
          </cell>
          <cell r="G11">
            <v>8007.2899291812919</v>
          </cell>
          <cell r="H11" t="e">
            <v>#REF!</v>
          </cell>
          <cell r="I11" t="e">
            <v>#REF!</v>
          </cell>
        </row>
        <row r="13">
          <cell r="C13" t="str">
            <v>L2.1</v>
          </cell>
          <cell r="D13" t="str">
            <v xml:space="preserve">Амортизационных отчислений на полное восстановление основных фондов </v>
          </cell>
          <cell r="E13">
            <v>14500</v>
          </cell>
          <cell r="F13">
            <v>13832</v>
          </cell>
          <cell r="G13">
            <v>8007.2899291812919</v>
          </cell>
          <cell r="H13">
            <v>3590.3</v>
          </cell>
          <cell r="I13">
            <v>4027.0227332410809</v>
          </cell>
        </row>
        <row r="14">
          <cell r="C14" t="str">
            <v>L2.2</v>
          </cell>
          <cell r="D14" t="str">
            <v>Неиспользованных средств на начало года</v>
          </cell>
          <cell r="H14" t="e">
            <v>#REF!</v>
          </cell>
          <cell r="I14" t="e">
            <v>#REF!</v>
          </cell>
        </row>
        <row r="15">
          <cell r="C15" t="str">
            <v>L2.3</v>
          </cell>
          <cell r="D15" t="str">
            <v>Федерального бюджета</v>
          </cell>
          <cell r="H15">
            <v>0</v>
          </cell>
          <cell r="I15">
            <v>9816.8799999999974</v>
          </cell>
        </row>
        <row r="16">
          <cell r="C16" t="str">
            <v>L2.4</v>
          </cell>
          <cell r="D16" t="str">
            <v>Республиканского бюджета</v>
          </cell>
          <cell r="H16">
            <v>0</v>
          </cell>
          <cell r="I16">
            <v>0</v>
          </cell>
        </row>
        <row r="17">
          <cell r="C17" t="str">
            <v>L2.5</v>
          </cell>
          <cell r="D17" t="str">
            <v xml:space="preserve">Регионального (республиканского, краевого, областного) бюждета </v>
          </cell>
          <cell r="H17">
            <v>0</v>
          </cell>
          <cell r="I17">
            <v>0</v>
          </cell>
        </row>
        <row r="18">
          <cell r="C18" t="str">
            <v>L2.6</v>
          </cell>
          <cell r="D18" t="str">
            <v xml:space="preserve">Прочих </v>
          </cell>
          <cell r="H18">
            <v>0</v>
          </cell>
          <cell r="I18">
            <v>0</v>
          </cell>
        </row>
        <row r="19">
          <cell r="C19" t="str">
            <v>L2.7</v>
          </cell>
          <cell r="D19" t="str">
            <v>Средства, полученные от реализации ценных бумаг</v>
          </cell>
          <cell r="H19">
            <v>26406.620000000003</v>
          </cell>
          <cell r="I19">
            <v>36223.5</v>
          </cell>
        </row>
        <row r="20">
          <cell r="C20" t="str">
            <v>L2.8</v>
          </cell>
          <cell r="D20" t="str">
            <v>Кредитные средства</v>
          </cell>
          <cell r="H20">
            <v>0</v>
          </cell>
          <cell r="I20">
            <v>0</v>
          </cell>
        </row>
        <row r="21">
          <cell r="C21" t="str">
            <v>L2.9</v>
          </cell>
          <cell r="D21" t="str">
            <v>Итого источники кап. Вложений</v>
          </cell>
          <cell r="E21">
            <v>14500</v>
          </cell>
          <cell r="F21">
            <v>13832</v>
          </cell>
          <cell r="G21">
            <v>8007.2899291812919</v>
          </cell>
          <cell r="H21" t="e">
            <v>#REF!</v>
          </cell>
          <cell r="I21" t="e">
            <v>#REF!</v>
          </cell>
        </row>
        <row r="22">
          <cell r="C22" t="str">
            <v>L2.10</v>
          </cell>
          <cell r="D22" t="str">
            <v>Капвложения из прибыли</v>
          </cell>
          <cell r="E22">
            <v>0</v>
          </cell>
          <cell r="F22">
            <v>0</v>
          </cell>
          <cell r="G22">
            <v>0</v>
          </cell>
          <cell r="H22" t="e">
            <v>#REF!</v>
          </cell>
          <cell r="I22" t="e">
            <v>#REF!</v>
          </cell>
        </row>
        <row r="23">
          <cell r="D23" t="str">
            <v xml:space="preserve"> - отнесенная на производство электрической энергии</v>
          </cell>
        </row>
        <row r="24">
          <cell r="C24" t="str">
            <v>L2.10.2</v>
          </cell>
          <cell r="D24" t="str">
            <v>Прибыль отнесенная на передачу электрической энергии</v>
          </cell>
          <cell r="E24">
            <v>0</v>
          </cell>
          <cell r="F24">
            <v>0</v>
          </cell>
          <cell r="G24">
            <v>0</v>
          </cell>
          <cell r="H24" t="e">
            <v>#REF!</v>
          </cell>
          <cell r="I24" t="e">
            <v>#REF!</v>
          </cell>
        </row>
        <row r="25">
          <cell r="D25" t="str">
            <v xml:space="preserve"> - отнесенная на производство тепловой энергии</v>
          </cell>
        </row>
        <row r="26">
          <cell r="D26" t="str">
            <v xml:space="preserve"> - отнесенная на передачу тепловой энергии</v>
          </cell>
        </row>
      </sheetData>
      <sheetData sheetId="13">
        <row r="6"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8">
          <cell r="A8" t="str">
            <v>Реконструкция ВЛ -6кВ (провод СИП)</v>
          </cell>
          <cell r="J8">
            <v>17399.52</v>
          </cell>
          <cell r="K8">
            <v>0</v>
          </cell>
        </row>
        <row r="9">
          <cell r="A9" t="str">
            <v>Реконструкция  ВЛ 0,4 кВ</v>
          </cell>
          <cell r="J9">
            <v>5009.7149999999992</v>
          </cell>
          <cell r="K9">
            <v>0</v>
          </cell>
        </row>
        <row r="10">
          <cell r="A10" t="str">
            <v xml:space="preserve">Реконструкция КЛ 6-10 кВ </v>
          </cell>
          <cell r="J10">
            <v>2200.5250000000001</v>
          </cell>
          <cell r="K10">
            <v>0</v>
          </cell>
        </row>
        <row r="11">
          <cell r="A11" t="str">
            <v xml:space="preserve">Реконструкция КЛ 6-10 кВ </v>
          </cell>
          <cell r="J11">
            <v>0</v>
          </cell>
          <cell r="K11">
            <v>0</v>
          </cell>
        </row>
        <row r="12">
          <cell r="A12" t="str">
            <v>Реконструкция КЛ- 04 кВ</v>
          </cell>
          <cell r="J12">
            <v>4945</v>
          </cell>
          <cell r="K12">
            <v>0</v>
          </cell>
        </row>
        <row r="13">
          <cell r="A13" t="str">
            <v>Реконструкция КТП</v>
          </cell>
          <cell r="J13">
            <v>900.84999999999991</v>
          </cell>
          <cell r="K13">
            <v>0</v>
          </cell>
        </row>
        <row r="14">
          <cell r="A14" t="str">
            <v>Замена оборудования в РП-7 и  ЦРП</v>
          </cell>
          <cell r="J14">
            <v>1451.25</v>
          </cell>
          <cell r="K14">
            <v>0</v>
          </cell>
        </row>
        <row r="15">
          <cell r="A15" t="str">
            <v>Строительство водопровода и канализации по ул Гризодубовой</v>
          </cell>
          <cell r="J15">
            <v>0</v>
          </cell>
          <cell r="K15">
            <v>0</v>
          </cell>
        </row>
        <row r="16">
          <cell r="A16" t="str">
            <v>Организация въезда с ул. Мира на улицу Гризодубовой</v>
          </cell>
          <cell r="J16">
            <v>0</v>
          </cell>
          <cell r="K16">
            <v>0</v>
          </cell>
        </row>
        <row r="17">
          <cell r="A17" t="str">
            <v>Проектноизыскательские работы</v>
          </cell>
          <cell r="J17">
            <v>0</v>
          </cell>
          <cell r="K17">
            <v>0</v>
          </cell>
        </row>
        <row r="18">
          <cell r="A18" t="str">
            <v>Оборудование для измерения в сетях (установка пиборов учета в ТП, внедрение АСКУЭ)</v>
          </cell>
          <cell r="J18">
            <v>0</v>
          </cell>
          <cell r="K18">
            <v>0</v>
          </cell>
        </row>
        <row r="19">
          <cell r="A19" t="str">
            <v>Оборудование не требующее монтажа</v>
          </cell>
          <cell r="J19">
            <v>0</v>
          </cell>
          <cell r="K19">
            <v>0</v>
          </cell>
        </row>
        <row r="20">
          <cell r="A20" t="str">
            <v>Установка пожарной сигнализации с устройством дымовых пожарных извещателей</v>
          </cell>
          <cell r="J20">
            <v>6063</v>
          </cell>
          <cell r="K20">
            <v>0</v>
          </cell>
        </row>
        <row r="21">
          <cell r="A21" t="str">
            <v>Добавить строки</v>
          </cell>
        </row>
        <row r="22">
          <cell r="A22" t="str">
            <v>Всего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37969.86</v>
          </cell>
        </row>
      </sheetData>
      <sheetData sheetId="14">
        <row r="9"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</row>
        <row r="10">
          <cell r="C10" t="str">
            <v>L1</v>
          </cell>
          <cell r="D10" t="str">
            <v>Прибыль на развитие производства</v>
          </cell>
          <cell r="H10">
            <v>0</v>
          </cell>
          <cell r="I10">
            <v>1223.4594000000002</v>
          </cell>
        </row>
        <row r="12">
          <cell r="C12" t="str">
            <v>L1.1</v>
          </cell>
          <cell r="D12" t="str">
            <v>Прибыль на капитальные вложения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L1.1.ВН</v>
          </cell>
          <cell r="D13" t="str">
            <v>Прибыль на капитальные вложения - ВН</v>
          </cell>
          <cell r="H13">
            <v>0</v>
          </cell>
          <cell r="I13">
            <v>0</v>
          </cell>
        </row>
        <row r="14">
          <cell r="C14" t="str">
            <v>L1.1.СН1</v>
          </cell>
          <cell r="D14" t="str">
            <v>Прибыль на капитальные вложения - СН1</v>
          </cell>
          <cell r="H14">
            <v>0</v>
          </cell>
          <cell r="I14">
            <v>0</v>
          </cell>
        </row>
        <row r="15">
          <cell r="C15" t="str">
            <v>L1.1.СН2</v>
          </cell>
          <cell r="D15" t="str">
            <v>Прибыль на капитальные вложения - СН2</v>
          </cell>
          <cell r="H15">
            <v>0</v>
          </cell>
          <cell r="I15">
            <v>0</v>
          </cell>
        </row>
        <row r="16">
          <cell r="C16" t="str">
            <v>L1.1.НН</v>
          </cell>
          <cell r="D16" t="str">
            <v>Прибыль на капитальные вложения - НН</v>
          </cell>
          <cell r="H16">
            <v>0</v>
          </cell>
          <cell r="I16">
            <v>0</v>
          </cell>
        </row>
        <row r="17">
          <cell r="C17" t="str">
            <v>L2</v>
          </cell>
          <cell r="D17" t="str">
            <v xml:space="preserve">Прибыль на социальное развитие </v>
          </cell>
          <cell r="H17">
            <v>6741.7771674709502</v>
          </cell>
          <cell r="I17">
            <v>7213.7015691939168</v>
          </cell>
        </row>
        <row r="19">
          <cell r="C19" t="str">
            <v>L2.1</v>
          </cell>
          <cell r="D19" t="str">
            <v>Прибыль на социальное развитие  - капитальные вложения</v>
          </cell>
        </row>
        <row r="20">
          <cell r="C20" t="str">
            <v>L3</v>
          </cell>
          <cell r="D20" t="str">
            <v>Льготы, компенсации и проч.выплаты по Колдоговору</v>
          </cell>
        </row>
        <row r="21">
          <cell r="C21" t="str">
            <v>L4</v>
          </cell>
          <cell r="D21" t="str">
            <v>Дивиденды по акциям</v>
          </cell>
          <cell r="H21">
            <v>0</v>
          </cell>
          <cell r="I21">
            <v>0</v>
          </cell>
        </row>
        <row r="22">
          <cell r="C22" t="str">
            <v>L5</v>
          </cell>
          <cell r="D22" t="str">
            <v>Прибыль на прочие цели</v>
          </cell>
          <cell r="E22">
            <v>19264.849999999999</v>
          </cell>
          <cell r="F22">
            <v>27540</v>
          </cell>
          <cell r="G22">
            <v>30354.35</v>
          </cell>
          <cell r="H22">
            <v>337.08885837354751</v>
          </cell>
          <cell r="I22">
            <v>421.85804845969591</v>
          </cell>
        </row>
        <row r="24">
          <cell r="C24" t="str">
            <v>L5.1</v>
          </cell>
          <cell r="D24" t="str">
            <v>Проценты за пользование кредитом</v>
          </cell>
          <cell r="H24">
            <v>0</v>
          </cell>
        </row>
        <row r="25">
          <cell r="C25" t="str">
            <v>L5.2</v>
          </cell>
          <cell r="D25" t="str">
            <v>Услуги банка</v>
          </cell>
        </row>
        <row r="26">
          <cell r="C26" t="str">
            <v>L5.3</v>
          </cell>
          <cell r="D26" t="str">
            <v>Другие расходы из прибыли, всего</v>
          </cell>
          <cell r="E26">
            <v>0</v>
          </cell>
          <cell r="F26">
            <v>0</v>
          </cell>
          <cell r="G26">
            <v>30354.35</v>
          </cell>
          <cell r="H26">
            <v>0</v>
          </cell>
          <cell r="I26">
            <v>421.85804845969591</v>
          </cell>
        </row>
        <row r="27">
          <cell r="C27" t="str">
            <v>L5.3.1</v>
          </cell>
          <cell r="D27" t="str">
            <v>Другие расходы из прибыли, по видам затрат</v>
          </cell>
        </row>
        <row r="28">
          <cell r="G28">
            <v>30354.35</v>
          </cell>
        </row>
        <row r="29">
          <cell r="H29">
            <v>0</v>
          </cell>
        </row>
        <row r="30">
          <cell r="I30">
            <v>421.85804845969591</v>
          </cell>
        </row>
        <row r="31">
          <cell r="D31" t="str">
            <v>Добавить строки</v>
          </cell>
        </row>
        <row r="32">
          <cell r="C32" t="str">
            <v>L6</v>
          </cell>
          <cell r="D32" t="str">
            <v>Прибыль, облагаемая налогом</v>
          </cell>
          <cell r="H32">
            <v>12054.242705905623</v>
          </cell>
          <cell r="I32">
            <v>14564.749357819017</v>
          </cell>
        </row>
        <row r="33">
          <cell r="C33" t="str">
            <v>L7</v>
          </cell>
          <cell r="D33" t="str">
            <v>Налоги, сборы, платежи - всего</v>
          </cell>
          <cell r="E33">
            <v>9673.2099999999991</v>
          </cell>
          <cell r="F33">
            <v>10272.6</v>
          </cell>
          <cell r="G33">
            <v>625</v>
          </cell>
          <cell r="H33">
            <v>8781.9766800611251</v>
          </cell>
          <cell r="I33">
            <v>10888.130340165404</v>
          </cell>
        </row>
        <row r="35">
          <cell r="C35" t="str">
            <v>L7.1</v>
          </cell>
          <cell r="D35" t="str">
            <v>Налог на прибыль</v>
          </cell>
          <cell r="E35">
            <v>8863.2099999999991</v>
          </cell>
          <cell r="F35">
            <v>8183</v>
          </cell>
          <cell r="H35">
            <v>3806.6</v>
          </cell>
          <cell r="I35">
            <v>5182.3999999999996</v>
          </cell>
        </row>
        <row r="36">
          <cell r="C36" t="str">
            <v>L7.1.ВН</v>
          </cell>
          <cell r="D36" t="str">
            <v>Налог на прибыль - ВН</v>
          </cell>
          <cell r="H36">
            <v>0</v>
          </cell>
          <cell r="I36">
            <v>0</v>
          </cell>
        </row>
        <row r="37">
          <cell r="C37" t="str">
            <v>L7.1.СН1</v>
          </cell>
          <cell r="D37" t="str">
            <v>Налог на прибыль - СН1</v>
          </cell>
          <cell r="H37">
            <v>0</v>
          </cell>
          <cell r="I37">
            <v>0</v>
          </cell>
        </row>
        <row r="38">
          <cell r="C38" t="str">
            <v>L7.1.СН2</v>
          </cell>
          <cell r="D38" t="str">
            <v>Налог на прибыль - СН2</v>
          </cell>
          <cell r="H38">
            <v>0</v>
          </cell>
          <cell r="I38">
            <v>0</v>
          </cell>
        </row>
        <row r="39">
          <cell r="C39" t="str">
            <v>L7.1.НН</v>
          </cell>
          <cell r="D39" t="str">
            <v>Налог на прибыль - НН</v>
          </cell>
          <cell r="H39">
            <v>0</v>
          </cell>
          <cell r="I39">
            <v>0</v>
          </cell>
        </row>
        <row r="40">
          <cell r="C40" t="str">
            <v>L7.2</v>
          </cell>
          <cell r="D40" t="str">
            <v>Налог на имущество</v>
          </cell>
          <cell r="E40">
            <v>810</v>
          </cell>
          <cell r="F40">
            <v>622.6</v>
          </cell>
          <cell r="G40">
            <v>625</v>
          </cell>
          <cell r="H40">
            <v>0</v>
          </cell>
          <cell r="I40">
            <v>0</v>
          </cell>
        </row>
        <row r="41">
          <cell r="C41" t="str">
            <v>L7.2.ВН</v>
          </cell>
          <cell r="D41" t="str">
            <v>Налог на имущество - ВН</v>
          </cell>
        </row>
        <row r="42">
          <cell r="C42" t="str">
            <v>L7.2.СН1</v>
          </cell>
          <cell r="D42" t="str">
            <v>Налог на имущество - СН1</v>
          </cell>
        </row>
        <row r="43">
          <cell r="C43" t="str">
            <v>L7.2.СН2</v>
          </cell>
          <cell r="D43" t="str">
            <v>Налог на имущество - СН2</v>
          </cell>
        </row>
        <row r="44">
          <cell r="C44" t="str">
            <v>L7.2.НН</v>
          </cell>
          <cell r="D44" t="str">
            <v>Налог на имущество - НН</v>
          </cell>
        </row>
        <row r="45">
          <cell r="C45" t="str">
            <v>L7.3</v>
          </cell>
          <cell r="D45" t="str">
            <v>Плата за выбросы загрязняющих веществ</v>
          </cell>
        </row>
        <row r="46">
          <cell r="C46" t="str">
            <v>L7.4</v>
          </cell>
          <cell r="D46" t="str">
            <v>Другие налоги и обязательные сборы и платежи, всего</v>
          </cell>
          <cell r="E46">
            <v>0</v>
          </cell>
          <cell r="F46">
            <v>1467</v>
          </cell>
          <cell r="G46">
            <v>0</v>
          </cell>
          <cell r="H46">
            <v>4975.3766800611247</v>
          </cell>
          <cell r="I46">
            <v>5705.7303401654044</v>
          </cell>
        </row>
        <row r="47">
          <cell r="C47" t="str">
            <v>L7.4.1</v>
          </cell>
          <cell r="D47" t="str">
            <v>Другие налоги и обязательные сборы и платежи по видам затрат</v>
          </cell>
        </row>
        <row r="48">
          <cell r="H48">
            <v>1175.0201736000006</v>
          </cell>
          <cell r="I48">
            <v>1257.2715857520006</v>
          </cell>
        </row>
        <row r="49">
          <cell r="H49">
            <v>2030.6399999999999</v>
          </cell>
          <cell r="I49">
            <v>2233.7040000000002</v>
          </cell>
        </row>
        <row r="50">
          <cell r="F50">
            <v>1467</v>
          </cell>
          <cell r="H50">
            <v>1769.7165064611245</v>
          </cell>
          <cell r="I50">
            <v>2214.7547544134031</v>
          </cell>
        </row>
        <row r="51">
          <cell r="D51" t="str">
            <v>Добавить строки</v>
          </cell>
        </row>
        <row r="52">
          <cell r="C52" t="str">
            <v>L8</v>
          </cell>
          <cell r="D52" t="str">
            <v>Прибыль от реализации услуг по передаче электрической энергии</v>
          </cell>
          <cell r="E52">
            <v>28938.059999999998</v>
          </cell>
          <cell r="F52">
            <v>37812.6</v>
          </cell>
          <cell r="G52">
            <v>30979.35</v>
          </cell>
          <cell r="H52">
            <v>15860.842705905623</v>
          </cell>
          <cell r="I52">
            <v>19747.149357819017</v>
          </cell>
        </row>
        <row r="54">
          <cell r="C54" t="str">
            <v>L8.ВН</v>
          </cell>
          <cell r="D54" t="str">
            <v>Прибыль от реализации услуг по передаче электрической энергии - ВН</v>
          </cell>
          <cell r="H54">
            <v>0</v>
          </cell>
          <cell r="I54">
            <v>0</v>
          </cell>
        </row>
        <row r="55">
          <cell r="C55" t="str">
            <v>L8.СН1</v>
          </cell>
          <cell r="D55" t="str">
            <v>Прибыль от реализации услуг по передаче электрической энергии - СН1</v>
          </cell>
          <cell r="H55">
            <v>0</v>
          </cell>
          <cell r="I55">
            <v>0</v>
          </cell>
        </row>
        <row r="56">
          <cell r="C56" t="str">
            <v>L8.СН2</v>
          </cell>
          <cell r="D56" t="str">
            <v>Прибыль от реализации услуг по передаче электрической энергии - СН2</v>
          </cell>
          <cell r="E56">
            <v>23657.889222096172</v>
          </cell>
          <cell r="F56">
            <v>30913.140065347634</v>
          </cell>
          <cell r="G56">
            <v>25326.716112709182</v>
          </cell>
          <cell r="H56">
            <v>12966.800805078412</v>
          </cell>
          <cell r="I56">
            <v>16143.994170980015</v>
          </cell>
        </row>
        <row r="57">
          <cell r="C57" t="str">
            <v>L8.НН</v>
          </cell>
          <cell r="D57" t="str">
            <v>Прибыль от реализации услуг по передаче электрической энергии - НН</v>
          </cell>
          <cell r="E57">
            <v>5280.1707779038215</v>
          </cell>
          <cell r="F57">
            <v>6899.4599346523601</v>
          </cell>
          <cell r="G57">
            <v>5652.6338872908127</v>
          </cell>
          <cell r="H57">
            <v>2894.0419008272102</v>
          </cell>
          <cell r="I57">
            <v>3603.1551868390002</v>
          </cell>
        </row>
      </sheetData>
      <sheetData sheetId="15">
        <row r="5"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</row>
        <row r="6">
          <cell r="B6" t="str">
            <v>Затраты, отнесенные на передачу электрической энергии (п.13 табл.П.1.18.2.)</v>
          </cell>
          <cell r="D6" t="str">
            <v>L1</v>
          </cell>
          <cell r="E6" t="str">
            <v>ТРУБ</v>
          </cell>
          <cell r="F6" t="str">
            <v>Затраты, отнесенные на передачу электрической энергии</v>
          </cell>
          <cell r="G6">
            <v>110088.28999999998</v>
          </cell>
          <cell r="H6">
            <v>123122</v>
          </cell>
          <cell r="I6">
            <v>81908.260000000009</v>
          </cell>
          <cell r="J6">
            <v>215490.8430693454</v>
          </cell>
          <cell r="K6">
            <v>428903.06705333292</v>
          </cell>
        </row>
        <row r="7">
          <cell r="B7" t="str">
            <v>ВН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 t="str">
            <v>СН</v>
          </cell>
          <cell r="G8">
            <v>84458.492592793889</v>
          </cell>
          <cell r="H8">
            <v>95369.353390574994</v>
          </cell>
          <cell r="I8">
            <v>61519.704024092134</v>
          </cell>
          <cell r="J8">
            <v>175661.91613046819</v>
          </cell>
          <cell r="K8">
            <v>350012.30722398334</v>
          </cell>
        </row>
        <row r="9">
          <cell r="B9" t="str">
            <v xml:space="preserve">    в том числе:</v>
          </cell>
        </row>
        <row r="10">
          <cell r="B10" t="str">
            <v>СН1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 t="str">
            <v>СН2</v>
          </cell>
          <cell r="G11">
            <v>84458.492592793889</v>
          </cell>
          <cell r="H11">
            <v>95369.353390574994</v>
          </cell>
          <cell r="I11">
            <v>61519.704024092134</v>
          </cell>
          <cell r="J11">
            <v>175661.91613046819</v>
          </cell>
          <cell r="K11">
            <v>350012.30722398334</v>
          </cell>
        </row>
        <row r="12">
          <cell r="B12" t="str">
            <v>НН</v>
          </cell>
          <cell r="G12">
            <v>25629.797407206097</v>
          </cell>
          <cell r="H12">
            <v>27752.646609425006</v>
          </cell>
          <cell r="I12">
            <v>20388.555975907868</v>
          </cell>
          <cell r="J12">
            <v>39828.926938877223</v>
          </cell>
          <cell r="K12">
            <v>78890.759829349612</v>
          </cell>
        </row>
        <row r="13">
          <cell r="B13" t="str">
            <v>Прибыль, отнесенная на передачу электрической энергии (п.8 табл.П.1.21.1-2)</v>
          </cell>
          <cell r="D13" t="str">
            <v>L2</v>
          </cell>
          <cell r="F13" t="str">
            <v>Прибыль, отнесенная на передачу электрической энергии</v>
          </cell>
          <cell r="G13">
            <v>28938.059999999994</v>
          </cell>
          <cell r="H13">
            <v>37812.599999999991</v>
          </cell>
          <cell r="I13">
            <v>30979.349999999995</v>
          </cell>
          <cell r="J13">
            <v>15860.842705905623</v>
          </cell>
          <cell r="K13">
            <v>19747.149357819017</v>
          </cell>
        </row>
        <row r="14">
          <cell r="B14" t="str">
            <v>ВН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 t="str">
            <v>СН</v>
          </cell>
          <cell r="G15">
            <v>23657.889222096172</v>
          </cell>
          <cell r="H15">
            <v>30913.140065347634</v>
          </cell>
          <cell r="I15">
            <v>25326.716112709182</v>
          </cell>
          <cell r="J15">
            <v>12966.800805078412</v>
          </cell>
          <cell r="K15">
            <v>16143.994170980015</v>
          </cell>
        </row>
        <row r="16">
          <cell r="B16" t="str">
            <v xml:space="preserve">    в том числе:</v>
          </cell>
        </row>
        <row r="17">
          <cell r="B17" t="str">
            <v>СН1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B18" t="str">
            <v>СН2</v>
          </cell>
          <cell r="G18">
            <v>23657.889222096172</v>
          </cell>
          <cell r="H18">
            <v>30913.140065347634</v>
          </cell>
          <cell r="I18">
            <v>25326.716112709182</v>
          </cell>
          <cell r="J18">
            <v>12966.800805078412</v>
          </cell>
          <cell r="K18">
            <v>16143.994170980015</v>
          </cell>
        </row>
        <row r="19">
          <cell r="B19" t="str">
            <v>НН</v>
          </cell>
          <cell r="G19">
            <v>5280.1707779038215</v>
          </cell>
          <cell r="H19">
            <v>6899.4599346523601</v>
          </cell>
          <cell r="I19">
            <v>5652.6338872908127</v>
          </cell>
          <cell r="J19">
            <v>2894.0419008272102</v>
          </cell>
          <cell r="K19">
            <v>3603.1551868390002</v>
          </cell>
        </row>
        <row r="20">
          <cell r="B20" t="str">
            <v>Рентабельность (п.2 / п.1 * 100%)</v>
          </cell>
          <cell r="D20" t="str">
            <v>L3</v>
          </cell>
          <cell r="E20" t="str">
            <v>ПРЦ</v>
          </cell>
          <cell r="G20">
            <v>26.286228989477443</v>
          </cell>
          <cell r="H20">
            <v>30.711489417001015</v>
          </cell>
          <cell r="I20">
            <v>37.822009648355362</v>
          </cell>
          <cell r="J20">
            <v>7.3603325691206143</v>
          </cell>
          <cell r="K20">
            <v>4.6041054202495397</v>
          </cell>
        </row>
        <row r="21">
          <cell r="B21" t="str">
            <v>Необходимая валовая выручка, отнесенная на передачу электрической энергии (п.1 + п.2)</v>
          </cell>
          <cell r="D21" t="str">
            <v>L4</v>
          </cell>
          <cell r="E21" t="str">
            <v>ТРУБ</v>
          </cell>
          <cell r="F21" t="str">
            <v>Необходимая валовая выручка, отнесенная на передачу электрической энергии</v>
          </cell>
          <cell r="G21">
            <v>139026.34999999998</v>
          </cell>
          <cell r="H21">
            <v>160934.59999999998</v>
          </cell>
          <cell r="I21">
            <v>112887.61</v>
          </cell>
          <cell r="J21">
            <v>231351.68577525101</v>
          </cell>
          <cell r="K21">
            <v>448650.21641115192</v>
          </cell>
        </row>
        <row r="22">
          <cell r="B22" t="str">
            <v>ВН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B23" t="str">
            <v>СН</v>
          </cell>
          <cell r="G23">
            <v>108116.38181489006</v>
          </cell>
          <cell r="H23">
            <v>126282.49345592262</v>
          </cell>
          <cell r="I23">
            <v>86846.420136801316</v>
          </cell>
          <cell r="J23">
            <v>188628.7169355466</v>
          </cell>
          <cell r="K23">
            <v>366156.30139496335</v>
          </cell>
        </row>
        <row r="24">
          <cell r="B24" t="str">
            <v xml:space="preserve">    в том числе:</v>
          </cell>
        </row>
        <row r="25">
          <cell r="B25" t="str">
            <v>СН1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B26" t="str">
            <v>СН2</v>
          </cell>
          <cell r="G26">
            <v>108116.38181489006</v>
          </cell>
          <cell r="H26">
            <v>126282.49345592262</v>
          </cell>
          <cell r="I26">
            <v>86846.420136801316</v>
          </cell>
          <cell r="J26">
            <v>188628.7169355466</v>
          </cell>
          <cell r="K26">
            <v>366156.30139496335</v>
          </cell>
        </row>
        <row r="27">
          <cell r="B27" t="str">
            <v>НН</v>
          </cell>
          <cell r="G27">
            <v>30909.968185109919</v>
          </cell>
          <cell r="H27">
            <v>34652.106544077367</v>
          </cell>
          <cell r="I27">
            <v>26041.189863198681</v>
          </cell>
          <cell r="J27">
            <v>42722.96883970443</v>
          </cell>
          <cell r="K27">
            <v>82493.915016188606</v>
          </cell>
        </row>
        <row r="28">
          <cell r="B28" t="str">
            <v xml:space="preserve">Среднемесячная за период суммарная заявленная (расчетная) мощность потребителей в максимум нагрузки ОЭС </v>
          </cell>
          <cell r="D28" t="str">
            <v>L0.1</v>
          </cell>
          <cell r="F28" t="str">
            <v xml:space="preserve">Среднемесячная за период суммарная заявленная (расчетная) мощность потребителей в максимум нагрузки ОЭС </v>
          </cell>
          <cell r="G28">
            <v>484.41865627528438</v>
          </cell>
          <cell r="H28">
            <v>480.08046271782865</v>
          </cell>
          <cell r="I28">
            <v>500.76999673766659</v>
          </cell>
          <cell r="J28">
            <v>504.9238831952436</v>
          </cell>
          <cell r="K28">
            <v>504.05556558249214</v>
          </cell>
        </row>
        <row r="29">
          <cell r="B29" t="str">
            <v>Суммарная по СН и НН (п.1.1.+ п.1.2.+п.1.3. табл.П1.5.)</v>
          </cell>
          <cell r="D29" t="str">
            <v>L0.2</v>
          </cell>
          <cell r="E29" t="str">
            <v>МВТ.МЕС</v>
          </cell>
          <cell r="G29">
            <v>337.93050512249374</v>
          </cell>
          <cell r="H29">
            <v>333.57057356191945</v>
          </cell>
          <cell r="I29">
            <v>352.15595404782061</v>
          </cell>
          <cell r="J29">
            <v>353.32609731600547</v>
          </cell>
          <cell r="K29">
            <v>348.67499440425684</v>
          </cell>
        </row>
        <row r="30">
          <cell r="B30" t="str">
            <v>Суммарная по СН2 и НН (п.1.2.+п.1.3. табл.П1.5.)</v>
          </cell>
          <cell r="D30" t="str">
            <v>L0.3</v>
          </cell>
          <cell r="E30" t="str">
            <v>МВТ.МЕС</v>
          </cell>
          <cell r="G30">
            <v>200.74235396970317</v>
          </cell>
          <cell r="H30">
            <v>196.16068440601026</v>
          </cell>
          <cell r="I30">
            <v>211.21191135797449</v>
          </cell>
          <cell r="J30">
            <v>207.14231143676727</v>
          </cell>
          <cell r="K30">
            <v>198.86942322602164</v>
          </cell>
        </row>
        <row r="31">
          <cell r="B31" t="str">
            <v>В сети НН (п.1.3. табл.П1.5.)</v>
          </cell>
          <cell r="D31" t="str">
            <v>L0.4</v>
          </cell>
          <cell r="E31" t="str">
            <v>МВТ.МЕС</v>
          </cell>
          <cell r="G31">
            <v>70.08</v>
          </cell>
          <cell r="H31">
            <v>66.050000000000011</v>
          </cell>
          <cell r="I31">
            <v>73.84</v>
          </cell>
          <cell r="J31">
            <v>68.674999999999997</v>
          </cell>
          <cell r="K31">
            <v>56.510000000000012</v>
          </cell>
        </row>
        <row r="32">
          <cell r="B32" t="str">
            <v>Плата за услуги на содержание электрических сетей по диапазонам напряжения в расчете на 1 МВт согласно формулам (31)-(33)</v>
          </cell>
          <cell r="D32" t="str">
            <v>L5</v>
          </cell>
          <cell r="E32" t="str">
            <v>РУБ.ТКВТЧ.МЕС</v>
          </cell>
          <cell r="F32" t="str">
            <v>Плата за услуги на содержание электрических сетей по диапазонам напряжения в расчете на 1 МВт</v>
          </cell>
        </row>
        <row r="33">
          <cell r="B33" t="str">
            <v>ВН</v>
          </cell>
          <cell r="E33" t="str">
            <v>РУБ.МВТ.МЕС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СН</v>
          </cell>
        </row>
        <row r="35">
          <cell r="B35" t="str">
            <v xml:space="preserve">    в том числе:</v>
          </cell>
        </row>
        <row r="36">
          <cell r="B36" t="str">
            <v>СН1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B37" t="str">
            <v>СН2</v>
          </cell>
          <cell r="G37">
            <v>68954.049968082327</v>
          </cell>
          <cell r="H37">
            <v>80881.452352430846</v>
          </cell>
          <cell r="I37">
            <v>52683.271321802531</v>
          </cell>
          <cell r="J37">
            <v>113521.80945469701</v>
          </cell>
          <cell r="K37">
            <v>214337.93720702239</v>
          </cell>
        </row>
        <row r="38">
          <cell r="B38" t="str">
            <v>НН</v>
          </cell>
          <cell r="G38">
            <v>115925.16921045852</v>
          </cell>
          <cell r="H38">
            <v>136614.65369488712</v>
          </cell>
          <cell r="I38">
            <v>87981.447627352973</v>
          </cell>
          <cell r="J38">
            <v>183977.40949305077</v>
          </cell>
          <cell r="K38">
            <v>377026.05920403061</v>
          </cell>
        </row>
        <row r="39">
          <cell r="B39" t="str">
            <v>Плата за услуги на содержание электрических сетей по диапазонам напряжения в расчете на 1 МВтч согласно формулам (34)-(36)</v>
          </cell>
          <cell r="D39" t="str">
            <v>L6</v>
          </cell>
          <cell r="E39" t="str">
            <v>РУБ.ТКВТЧ.МЕС</v>
          </cell>
          <cell r="F39" t="str">
            <v>Плата за услуги на содержание электрических сетей по диапазонам напряжения в расчете на 1 МВтч</v>
          </cell>
        </row>
        <row r="40">
          <cell r="B40" t="str">
            <v>ВН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СН</v>
          </cell>
        </row>
        <row r="42">
          <cell r="B42" t="str">
            <v xml:space="preserve">    в том числе:</v>
          </cell>
        </row>
        <row r="43">
          <cell r="B43" t="str">
            <v>СН1</v>
          </cell>
          <cell r="G43" t="e">
            <v>#DIV/0!</v>
          </cell>
          <cell r="H43" t="e">
            <v>#DIV/0!</v>
          </cell>
          <cell r="I43" t="e">
            <v>#DIV/0!</v>
          </cell>
          <cell r="J43" t="e">
            <v>#DIV/0!</v>
          </cell>
          <cell r="K43" t="e">
            <v>#DIV/0!</v>
          </cell>
        </row>
        <row r="44">
          <cell r="B44" t="str">
            <v>СН2</v>
          </cell>
          <cell r="G44">
            <v>123.44106894731884</v>
          </cell>
          <cell r="H44">
            <v>162.48723335493241</v>
          </cell>
          <cell r="I44">
            <v>98.186903036923255</v>
          </cell>
          <cell r="J44">
            <v>209.81751887909448</v>
          </cell>
          <cell r="K44">
            <v>398.74065326185882</v>
          </cell>
        </row>
        <row r="45">
          <cell r="B45" t="str">
            <v>НН</v>
          </cell>
          <cell r="G45">
            <v>227.96312474974206</v>
          </cell>
          <cell r="H45">
            <v>253.89890665405363</v>
          </cell>
          <cell r="I45">
            <v>182.11222461606459</v>
          </cell>
          <cell r="J45">
            <v>340.99851596346366</v>
          </cell>
          <cell r="K45">
            <v>701.34473561941525</v>
          </cell>
        </row>
      </sheetData>
      <sheetData sheetId="16">
        <row r="5">
          <cell r="G5">
            <v>4</v>
          </cell>
          <cell r="H5">
            <v>5</v>
          </cell>
          <cell r="I5">
            <v>6</v>
          </cell>
          <cell r="J5">
            <v>7</v>
          </cell>
          <cell r="K5">
            <v>8</v>
          </cell>
        </row>
        <row r="6">
          <cell r="D6" t="str">
            <v>L1</v>
          </cell>
          <cell r="E6" t="str">
            <v>РУБ.МВТЧ</v>
          </cell>
          <cell r="F6" t="str">
            <v xml:space="preserve">Ставка за электроэнергию тарифа покупки </v>
          </cell>
          <cell r="G6">
            <v>1053.8400000000001</v>
          </cell>
          <cell r="H6">
            <v>1053.8400000000001</v>
          </cell>
          <cell r="I6">
            <v>1208.1200000000001</v>
          </cell>
          <cell r="J6">
            <v>1208.1200000000001</v>
          </cell>
          <cell r="K6">
            <v>1299.5609999999999</v>
          </cell>
        </row>
        <row r="7">
          <cell r="D7" t="str">
            <v>L1.1</v>
          </cell>
          <cell r="F7" t="str">
            <v>Ставка за электроэнергию тарифа покупки. Группа 1</v>
          </cell>
        </row>
        <row r="8">
          <cell r="D8" t="str">
            <v>L1.2</v>
          </cell>
          <cell r="F8" t="str">
            <v>Ставка за электроэнергию тарифа покупки. Группы 2-4</v>
          </cell>
        </row>
        <row r="9">
          <cell r="D9" t="str">
            <v>L2</v>
          </cell>
          <cell r="E9" t="str">
            <v>МКВТЧ</v>
          </cell>
          <cell r="F9" t="str">
            <v>Отпуск электрической энергии в сеть с учетом величины сальдо-перетока электроэнергии</v>
          </cell>
        </row>
        <row r="10">
          <cell r="B10" t="str">
            <v>ВН</v>
          </cell>
          <cell r="G10">
            <v>921.1</v>
          </cell>
          <cell r="H10">
            <v>899.5856</v>
          </cell>
          <cell r="I10">
            <v>901.4</v>
          </cell>
          <cell r="J10">
            <v>982.74400000000014</v>
          </cell>
          <cell r="K10">
            <v>1002.5</v>
          </cell>
        </row>
        <row r="11">
          <cell r="B11" t="str">
            <v>СН</v>
          </cell>
          <cell r="G11">
            <v>1742.65</v>
          </cell>
          <cell r="H11">
            <v>1716.3488000000002</v>
          </cell>
          <cell r="I11">
            <v>1710.84</v>
          </cell>
          <cell r="J11">
            <v>1895.1890000000003</v>
          </cell>
          <cell r="K11">
            <v>1933.075</v>
          </cell>
        </row>
        <row r="12">
          <cell r="B12" t="str">
            <v>в том числе</v>
          </cell>
        </row>
        <row r="13">
          <cell r="B13" t="str">
            <v>СН1</v>
          </cell>
          <cell r="G13">
            <v>871.4</v>
          </cell>
          <cell r="H13">
            <v>858.17440000000011</v>
          </cell>
          <cell r="I13">
            <v>855.42</v>
          </cell>
          <cell r="J13">
            <v>947.59500000000014</v>
          </cell>
          <cell r="K13">
            <v>966.53800000000001</v>
          </cell>
        </row>
        <row r="14">
          <cell r="B14" t="str">
            <v>СН2</v>
          </cell>
          <cell r="G14">
            <v>871.25</v>
          </cell>
          <cell r="H14">
            <v>858.17440000000011</v>
          </cell>
          <cell r="I14">
            <v>855.42</v>
          </cell>
          <cell r="J14">
            <v>947.59400000000016</v>
          </cell>
          <cell r="K14">
            <v>966.53700000000003</v>
          </cell>
        </row>
        <row r="15">
          <cell r="B15" t="str">
            <v>НН</v>
          </cell>
          <cell r="G15">
            <v>491.00635951974255</v>
          </cell>
          <cell r="H15">
            <v>490.52540000000016</v>
          </cell>
          <cell r="I15">
            <v>476.67999999999995</v>
          </cell>
          <cell r="J15">
            <v>517.20900000000006</v>
          </cell>
          <cell r="K15">
            <v>434.26902109198323</v>
          </cell>
        </row>
        <row r="16">
          <cell r="B16" t="str">
            <v xml:space="preserve">Потери электрической энергии </v>
          </cell>
          <cell r="D16" t="str">
            <v>L3</v>
          </cell>
          <cell r="E16" t="str">
            <v>ПРЦ</v>
          </cell>
          <cell r="F16" t="str">
            <v xml:space="preserve">Потери электрической энергии </v>
          </cell>
        </row>
        <row r="17">
          <cell r="B17" t="str">
            <v>ВН</v>
          </cell>
          <cell r="G17">
            <v>0</v>
          </cell>
          <cell r="H17">
            <v>0.20009213131023884</v>
          </cell>
          <cell r="I17">
            <v>0</v>
          </cell>
          <cell r="J17">
            <v>0</v>
          </cell>
          <cell r="K17">
            <v>0</v>
          </cell>
        </row>
        <row r="18">
          <cell r="B18" t="str">
            <v>СН</v>
          </cell>
        </row>
        <row r="19">
          <cell r="B19" t="str">
            <v>в том числе</v>
          </cell>
        </row>
        <row r="20">
          <cell r="B20" t="str">
            <v>СН1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 t="str">
            <v>СН2</v>
          </cell>
          <cell r="G21">
            <v>5.0207908729133335</v>
          </cell>
          <cell r="H21">
            <v>5.0805523912155834</v>
          </cell>
          <cell r="I21">
            <v>2.6887376961024994</v>
          </cell>
          <cell r="J21">
            <v>5.3145123333410709</v>
          </cell>
          <cell r="K21">
            <v>4.9962886995548859</v>
          </cell>
        </row>
        <row r="22">
          <cell r="B22" t="str">
            <v>НН</v>
          </cell>
          <cell r="G22">
            <v>12.496041717210291</v>
          </cell>
          <cell r="H22">
            <v>12.782212704989382</v>
          </cell>
          <cell r="I22">
            <v>9.9508708428770039</v>
          </cell>
          <cell r="J22">
            <v>13.844499999033269</v>
          </cell>
          <cell r="K22">
            <v>15.811402093413282</v>
          </cell>
        </row>
        <row r="23">
          <cell r="B23" t="str">
            <v>Полезный отпуск электрической энергии</v>
          </cell>
          <cell r="D23" t="str">
            <v>L4</v>
          </cell>
          <cell r="E23" t="str">
            <v>МКВТЧ</v>
          </cell>
          <cell r="F23" t="str">
            <v>Полезный отпуск электрической энергии</v>
          </cell>
        </row>
        <row r="24">
          <cell r="B24" t="str">
            <v>ВН</v>
          </cell>
          <cell r="G24">
            <v>49.7</v>
          </cell>
          <cell r="H24">
            <v>39.611199999999997</v>
          </cell>
          <cell r="I24">
            <v>45.98</v>
          </cell>
          <cell r="J24">
            <v>35.149000000000001</v>
          </cell>
          <cell r="K24">
            <v>35.962000000000003</v>
          </cell>
        </row>
        <row r="25">
          <cell r="B25" t="str">
            <v>СН</v>
          </cell>
          <cell r="G25">
            <v>336.65</v>
          </cell>
          <cell r="H25">
            <v>324.04899999999992</v>
          </cell>
          <cell r="I25">
            <v>355.74</v>
          </cell>
          <cell r="J25">
            <v>380.02600000000007</v>
          </cell>
          <cell r="K25">
            <v>483.97800000000001</v>
          </cell>
        </row>
        <row r="26">
          <cell r="B26" t="str">
            <v>в том числе</v>
          </cell>
        </row>
        <row r="27">
          <cell r="B27" t="str">
            <v>СН1</v>
          </cell>
          <cell r="G27">
            <v>0.15</v>
          </cell>
          <cell r="H27">
            <v>0</v>
          </cell>
          <cell r="I27">
            <v>0</v>
          </cell>
          <cell r="J27">
            <v>1E-3</v>
          </cell>
          <cell r="K27">
            <v>1E-3</v>
          </cell>
        </row>
        <row r="28">
          <cell r="B28" t="str">
            <v>СН2</v>
          </cell>
          <cell r="G28">
            <v>336.5</v>
          </cell>
          <cell r="H28">
            <v>324.04899999999992</v>
          </cell>
          <cell r="I28">
            <v>355.74</v>
          </cell>
          <cell r="J28">
            <v>380.02500000000009</v>
          </cell>
          <cell r="K28">
            <v>483.97700000000003</v>
          </cell>
        </row>
        <row r="29">
          <cell r="B29" t="str">
            <v>НН</v>
          </cell>
          <cell r="G29">
            <v>427.65</v>
          </cell>
          <cell r="H29">
            <v>426.47199999999998</v>
          </cell>
          <cell r="I29">
            <v>428.08</v>
          </cell>
          <cell r="J29">
            <v>444.62300000000005</v>
          </cell>
          <cell r="K29">
            <v>364.54100000000005</v>
          </cell>
        </row>
        <row r="30">
          <cell r="B30" t="str">
            <v>Расходы на компенсацию потерь</v>
          </cell>
          <cell r="D30" t="str">
            <v>L5</v>
          </cell>
          <cell r="E30" t="str">
            <v>ТРУБ</v>
          </cell>
          <cell r="F30" t="str">
            <v>Расходы на компенсацию потерь</v>
          </cell>
        </row>
        <row r="31">
          <cell r="B31" t="str">
            <v>ВН</v>
          </cell>
          <cell r="G31">
            <v>0</v>
          </cell>
          <cell r="H31">
            <v>1896.9120000000005</v>
          </cell>
          <cell r="I31">
            <v>0</v>
          </cell>
          <cell r="J31">
            <v>0</v>
          </cell>
          <cell r="K31">
            <v>0</v>
          </cell>
        </row>
        <row r="32">
          <cell r="B32" t="str">
            <v>СН</v>
          </cell>
        </row>
        <row r="33">
          <cell r="B33" t="str">
            <v>в том числе</v>
          </cell>
        </row>
        <row r="34">
          <cell r="B34" t="str">
            <v>СН1</v>
          </cell>
          <cell r="G34">
            <v>0</v>
          </cell>
          <cell r="H34">
            <v>1813.2183423890965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СН2</v>
          </cell>
          <cell r="G35">
            <v>46098.798083714479</v>
          </cell>
          <cell r="H35">
            <v>47760.642342389088</v>
          </cell>
          <cell r="I35">
            <v>27786.76</v>
          </cell>
          <cell r="J35">
            <v>60840.923200000005</v>
          </cell>
          <cell r="K35">
            <v>62757.072840681227</v>
          </cell>
        </row>
        <row r="36">
          <cell r="B36" t="str">
            <v>НН</v>
          </cell>
          <cell r="G36">
            <v>92012.811986631161</v>
          </cell>
          <cell r="H36">
            <v>94836.56405405885</v>
          </cell>
          <cell r="I36">
            <v>73217.646669353533</v>
          </cell>
          <cell r="J36">
            <v>121579.0783995894</v>
          </cell>
          <cell r="K36">
            <v>118912.98664530038</v>
          </cell>
        </row>
        <row r="37">
          <cell r="B37" t="str">
            <v>Ставка на оплату технологического расхода (потерь ) электрической энергии на ее передачу по сетям</v>
          </cell>
          <cell r="D37" t="str">
            <v>L6</v>
          </cell>
          <cell r="E37" t="str">
            <v>РУБ.МВТЧ</v>
          </cell>
          <cell r="F37" t="str">
            <v>Ставка на оплату технологического расхода (потерь ) электрической энергии на ее передачу по сетям</v>
          </cell>
        </row>
        <row r="38">
          <cell r="B38" t="str">
            <v>ВН</v>
          </cell>
          <cell r="G38">
            <v>0</v>
          </cell>
          <cell r="H38">
            <v>2.1128786204635053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СН</v>
          </cell>
        </row>
        <row r="40">
          <cell r="B40" t="str">
            <v>в том числе</v>
          </cell>
        </row>
        <row r="41">
          <cell r="B41" t="str">
            <v>СН1</v>
          </cell>
          <cell r="G41">
            <v>0</v>
          </cell>
          <cell r="H41">
            <v>2.1128786204635053</v>
          </cell>
          <cell r="I41">
            <v>0</v>
          </cell>
          <cell r="J41">
            <v>0</v>
          </cell>
          <cell r="K41">
            <v>0</v>
          </cell>
        </row>
        <row r="42">
          <cell r="B42" t="str">
            <v>СН2</v>
          </cell>
          <cell r="G42">
            <v>55.708089192775148</v>
          </cell>
          <cell r="H42">
            <v>58.632633608899425</v>
          </cell>
          <cell r="I42">
            <v>33.380697244179622</v>
          </cell>
          <cell r="J42">
            <v>67.809426749320679</v>
          </cell>
          <cell r="K42">
            <v>68.344508333453135</v>
          </cell>
        </row>
        <row r="43">
          <cell r="B43" t="str">
            <v>НН</v>
          </cell>
          <cell r="G43">
            <v>214.15759801380466</v>
          </cell>
          <cell r="H43">
            <v>221.67118654960368</v>
          </cell>
          <cell r="I43">
            <v>170.57261909011524</v>
          </cell>
          <cell r="J43">
            <v>272.84108401089168</v>
          </cell>
          <cell r="K43">
            <v>325.24989167352845</v>
          </cell>
        </row>
      </sheetData>
      <sheetData sheetId="17">
        <row r="4">
          <cell r="D4" t="str">
            <v>Базовые потребители</v>
          </cell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  <cell r="AJ4" t="str">
            <v>Население</v>
          </cell>
          <cell r="AP4" t="str">
            <v>Прочие потребители</v>
          </cell>
          <cell r="AV4" t="str">
            <v>в том числе бюджетные потребители</v>
          </cell>
          <cell r="BB4" t="str">
            <v>Итого для собственных потребителей</v>
          </cell>
          <cell r="BH4" t="str">
            <v>Потребители по прямым договорам</v>
          </cell>
        </row>
        <row r="6">
          <cell r="D6" t="str">
            <v>Всего</v>
          </cell>
          <cell r="E6" t="str">
            <v>с шин</v>
          </cell>
          <cell r="F6" t="str">
            <v>ВН</v>
          </cell>
          <cell r="G6" t="str">
            <v>СН1</v>
          </cell>
          <cell r="H6" t="str">
            <v>СН2</v>
          </cell>
          <cell r="I6" t="str">
            <v>НН</v>
          </cell>
          <cell r="K6" t="str">
            <v>Всего</v>
          </cell>
          <cell r="L6" t="str">
            <v>с шин</v>
          </cell>
          <cell r="M6" t="str">
            <v>ВН</v>
          </cell>
          <cell r="N6" t="str">
            <v>СН1</v>
          </cell>
          <cell r="O6" t="str">
            <v>СН2</v>
          </cell>
          <cell r="P6" t="str">
            <v>НН</v>
          </cell>
          <cell r="Q6" t="str">
            <v>Всего</v>
          </cell>
          <cell r="R6" t="str">
            <v>с шин</v>
          </cell>
          <cell r="S6" t="str">
            <v>ВН</v>
          </cell>
          <cell r="T6" t="str">
            <v>СН1</v>
          </cell>
          <cell r="U6" t="str">
            <v>СН2</v>
          </cell>
          <cell r="V6" t="str">
            <v>НН</v>
          </cell>
          <cell r="W6" t="str">
            <v>Всего</v>
          </cell>
          <cell r="X6" t="str">
            <v>с шин</v>
          </cell>
          <cell r="Y6" t="str">
            <v>ВН</v>
          </cell>
          <cell r="Z6" t="str">
            <v>СН1</v>
          </cell>
          <cell r="AA6" t="str">
            <v>СН2</v>
          </cell>
          <cell r="AB6" t="str">
            <v>НН</v>
          </cell>
          <cell r="AC6" t="str">
            <v>Всего</v>
          </cell>
          <cell r="AD6" t="str">
            <v>с шин</v>
          </cell>
          <cell r="AE6" t="str">
            <v>ВН</v>
          </cell>
          <cell r="AF6" t="str">
            <v>СН1</v>
          </cell>
          <cell r="AG6" t="str">
            <v>СН2</v>
          </cell>
          <cell r="AH6" t="str">
            <v>НН</v>
          </cell>
          <cell r="AJ6" t="str">
            <v>Всего</v>
          </cell>
          <cell r="AK6" t="str">
            <v>с шин</v>
          </cell>
          <cell r="AL6" t="str">
            <v>ВН</v>
          </cell>
          <cell r="AM6" t="str">
            <v>СН1</v>
          </cell>
          <cell r="AN6" t="str">
            <v>СН2</v>
          </cell>
          <cell r="AO6" t="str">
            <v>НН</v>
          </cell>
          <cell r="AP6" t="str">
            <v>Всего</v>
          </cell>
          <cell r="AQ6" t="str">
            <v>с шин</v>
          </cell>
          <cell r="AR6" t="str">
            <v>ВН</v>
          </cell>
          <cell r="AS6" t="str">
            <v>СН1</v>
          </cell>
          <cell r="AT6" t="str">
            <v>СН2</v>
          </cell>
          <cell r="AU6" t="str">
            <v>НН</v>
          </cell>
          <cell r="AV6" t="str">
            <v>Всего</v>
          </cell>
          <cell r="AW6" t="str">
            <v>с шин</v>
          </cell>
          <cell r="AX6" t="str">
            <v>ВН</v>
          </cell>
          <cell r="AY6" t="str">
            <v>СН1</v>
          </cell>
          <cell r="AZ6" t="str">
            <v>СН2</v>
          </cell>
          <cell r="BA6" t="str">
            <v>НН</v>
          </cell>
          <cell r="BB6" t="str">
            <v>Всего</v>
          </cell>
          <cell r="BC6" t="str">
            <v>с шин</v>
          </cell>
          <cell r="BD6" t="str">
            <v>ВН</v>
          </cell>
          <cell r="BE6" t="str">
            <v>СН1</v>
          </cell>
          <cell r="BF6" t="str">
            <v>СН2</v>
          </cell>
          <cell r="BG6" t="str">
            <v>НН</v>
          </cell>
          <cell r="BH6" t="str">
            <v>Всего</v>
          </cell>
          <cell r="BI6" t="str">
            <v>с шин</v>
          </cell>
          <cell r="BJ6" t="str">
            <v>ВН</v>
          </cell>
          <cell r="BK6" t="str">
            <v>СН1</v>
          </cell>
          <cell r="BL6" t="str">
            <v>СН2</v>
          </cell>
          <cell r="BM6" t="str">
            <v>НН</v>
          </cell>
        </row>
        <row r="8">
          <cell r="A8" t="str">
            <v>1.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 t="str">
            <v>Добавить столбцы</v>
          </cell>
          <cell r="AJ8">
            <v>282.38900000000001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282.38900000000001</v>
          </cell>
          <cell r="AP8">
            <v>602.0920000000001</v>
          </cell>
          <cell r="AQ8">
            <v>0</v>
          </cell>
          <cell r="AR8">
            <v>35.962000000000003</v>
          </cell>
          <cell r="AS8">
            <v>1E-3</v>
          </cell>
          <cell r="AT8">
            <v>483.97700000000003</v>
          </cell>
          <cell r="AU8">
            <v>82.152000000000044</v>
          </cell>
          <cell r="AV8">
            <v>77.59</v>
          </cell>
          <cell r="AW8">
            <v>0</v>
          </cell>
          <cell r="AX8">
            <v>0</v>
          </cell>
          <cell r="AY8">
            <v>0</v>
          </cell>
          <cell r="AZ8">
            <v>66.171999999999997</v>
          </cell>
          <cell r="BA8">
            <v>11.417999999999999</v>
          </cell>
          <cell r="BB8">
            <v>884.48100000000011</v>
          </cell>
          <cell r="BC8">
            <v>0</v>
          </cell>
          <cell r="BD8">
            <v>35.962000000000003</v>
          </cell>
          <cell r="BE8">
            <v>1E-3</v>
          </cell>
          <cell r="BF8">
            <v>483.97700000000003</v>
          </cell>
          <cell r="BG8">
            <v>364.54100000000005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</row>
        <row r="9">
          <cell r="A9" t="str">
            <v>2.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43.769999999999996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43.769999999999996</v>
          </cell>
          <cell r="AP9">
            <v>93.345000000000013</v>
          </cell>
          <cell r="AQ9">
            <v>0</v>
          </cell>
          <cell r="AR9">
            <v>5.5750000000000002</v>
          </cell>
          <cell r="AS9">
            <v>0</v>
          </cell>
          <cell r="AT9">
            <v>75.03</v>
          </cell>
          <cell r="AU9">
            <v>12.740000000000009</v>
          </cell>
          <cell r="AV9">
            <v>13.603</v>
          </cell>
          <cell r="AW9">
            <v>0</v>
          </cell>
          <cell r="AX9">
            <v>0</v>
          </cell>
          <cell r="AY9">
            <v>0</v>
          </cell>
          <cell r="AZ9">
            <v>11.84</v>
          </cell>
          <cell r="BA9">
            <v>1.7629999999999999</v>
          </cell>
          <cell r="BB9">
            <v>137.11500000000001</v>
          </cell>
          <cell r="BC9">
            <v>0</v>
          </cell>
          <cell r="BD9">
            <v>5.5750000000000002</v>
          </cell>
          <cell r="BE9">
            <v>0</v>
          </cell>
          <cell r="BF9">
            <v>75.03</v>
          </cell>
          <cell r="BG9">
            <v>56.510000000000005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</row>
        <row r="11">
          <cell r="A11" t="str">
            <v>3.</v>
          </cell>
          <cell r="D11" t="e">
            <v>#NAME?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I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  <cell r="N11" t="e">
            <v>#NAME?</v>
          </cell>
          <cell r="O11" t="e">
            <v>#NAME?</v>
          </cell>
          <cell r="P11" t="e">
            <v>#NAME?</v>
          </cell>
          <cell r="Q11" t="e">
            <v>#NAME?</v>
          </cell>
          <cell r="R11" t="e">
            <v>#NAME?</v>
          </cell>
          <cell r="S11" t="e">
            <v>#NAME?</v>
          </cell>
          <cell r="T11" t="e">
            <v>#NAME?</v>
          </cell>
          <cell r="U11" t="e">
            <v>#NAME?</v>
          </cell>
          <cell r="V11" t="e">
            <v>#NAME?</v>
          </cell>
          <cell r="W11" t="e">
            <v>#NAME?</v>
          </cell>
          <cell r="X11" t="e">
            <v>#NAME?</v>
          </cell>
          <cell r="Y11" t="e">
            <v>#NAME?</v>
          </cell>
          <cell r="Z11" t="e">
            <v>#NAME?</v>
          </cell>
          <cell r="AA11" t="e">
            <v>#NAME?</v>
          </cell>
          <cell r="AB11" t="e">
            <v>#NAME?</v>
          </cell>
          <cell r="AC11" t="e">
            <v>#NAME?</v>
          </cell>
          <cell r="AD11" t="e">
            <v>#NAME?</v>
          </cell>
          <cell r="AE11" t="e">
            <v>#NAME?</v>
          </cell>
          <cell r="AF11" t="e">
            <v>#NAME?</v>
          </cell>
          <cell r="AG11" t="e">
            <v>#NAME?</v>
          </cell>
          <cell r="AH11" t="e">
            <v>#NAME?</v>
          </cell>
          <cell r="AJ11" t="e">
            <v>#NAME?</v>
          </cell>
          <cell r="AK11" t="e">
            <v>#NAME?</v>
          </cell>
          <cell r="AL11" t="e">
            <v>#NAME?</v>
          </cell>
          <cell r="AM11" t="e">
            <v>#NAME?</v>
          </cell>
          <cell r="AN11" t="e">
            <v>#NAME?</v>
          </cell>
          <cell r="AO11" t="e">
            <v>#NAME?</v>
          </cell>
          <cell r="AP11" t="e">
            <v>#NAME?</v>
          </cell>
          <cell r="AQ11" t="e">
            <v>#NAME?</v>
          </cell>
          <cell r="AR11" t="e">
            <v>#NAME?</v>
          </cell>
          <cell r="AS11" t="e">
            <v>#NAME?</v>
          </cell>
          <cell r="AT11" t="e">
            <v>#NAME?</v>
          </cell>
          <cell r="AU11" t="e">
            <v>#NAME?</v>
          </cell>
          <cell r="AV11" t="e">
            <v>#NAME?</v>
          </cell>
          <cell r="AW11" t="e">
            <v>#NAME?</v>
          </cell>
          <cell r="AX11" t="e">
            <v>#NAME?</v>
          </cell>
          <cell r="AY11" t="e">
            <v>#NAME?</v>
          </cell>
          <cell r="AZ11" t="e">
            <v>#NAME?</v>
          </cell>
          <cell r="BA11" t="e">
            <v>#NAME?</v>
          </cell>
          <cell r="BB11" t="e">
            <v>#NAME?</v>
          </cell>
          <cell r="BC11" t="e">
            <v>#NAME?</v>
          </cell>
          <cell r="BD11" t="e">
            <v>#NAME?</v>
          </cell>
          <cell r="BE11" t="e">
            <v>#NAME?</v>
          </cell>
          <cell r="BF11" t="e">
            <v>#NAME?</v>
          </cell>
          <cell r="BG11" t="e">
            <v>#NAME?</v>
          </cell>
        </row>
        <row r="12">
          <cell r="A12" t="str">
            <v>3.1.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A13" t="str">
            <v>3.2.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</row>
        <row r="15">
          <cell r="A15" t="str">
            <v>4.</v>
          </cell>
          <cell r="D15" t="e">
            <v>#NAME?</v>
          </cell>
          <cell r="F15">
            <v>0</v>
          </cell>
          <cell r="G15" t="e">
            <v>#DIV/0!</v>
          </cell>
          <cell r="H15">
            <v>467.08516159531194</v>
          </cell>
          <cell r="I15">
            <v>1026.5946272929436</v>
          </cell>
          <cell r="K15" t="e">
            <v>#NAME?</v>
          </cell>
          <cell r="M15" t="e">
            <v>#NAME?</v>
          </cell>
          <cell r="N15" t="e">
            <v>#NAME?</v>
          </cell>
          <cell r="O15" t="e">
            <v>#NAME?</v>
          </cell>
          <cell r="P15" t="e">
            <v>#NAME?</v>
          </cell>
          <cell r="Q15" t="e">
            <v>#NAME?</v>
          </cell>
          <cell r="S15" t="e">
            <v>#NAME?</v>
          </cell>
          <cell r="T15" t="e">
            <v>#NAME?</v>
          </cell>
          <cell r="U15" t="e">
            <v>#NAME?</v>
          </cell>
          <cell r="V15" t="e">
            <v>#NAME?</v>
          </cell>
          <cell r="W15" t="e">
            <v>#NAME?</v>
          </cell>
          <cell r="Y15" t="e">
            <v>#NAME?</v>
          </cell>
          <cell r="Z15" t="e">
            <v>#NAME?</v>
          </cell>
          <cell r="AA15" t="e">
            <v>#NAME?</v>
          </cell>
          <cell r="AB15" t="e">
            <v>#NAME?</v>
          </cell>
          <cell r="AC15" t="e">
            <v>#NAME?</v>
          </cell>
          <cell r="AE15" t="e">
            <v>#NAME?</v>
          </cell>
          <cell r="AF15" t="e">
            <v>#NAME?</v>
          </cell>
          <cell r="AG15" t="e">
            <v>#NAME?</v>
          </cell>
          <cell r="AH15" t="e">
            <v>#NAME?</v>
          </cell>
          <cell r="AJ15" t="e">
            <v>#NAME?</v>
          </cell>
          <cell r="AK15">
            <v>0</v>
          </cell>
          <cell r="AL15" t="e">
            <v>#NAME?</v>
          </cell>
          <cell r="AM15" t="e">
            <v>#NAME?</v>
          </cell>
          <cell r="AN15" t="e">
            <v>#NAME?</v>
          </cell>
          <cell r="AO15" t="e">
            <v>#NAME?</v>
          </cell>
          <cell r="AP15" t="e">
            <v>#NAME?</v>
          </cell>
          <cell r="AR15" t="e">
            <v>#NAME?</v>
          </cell>
          <cell r="AS15" t="e">
            <v>#NAME?</v>
          </cell>
          <cell r="AT15" t="e">
            <v>#NAME?</v>
          </cell>
          <cell r="AU15" t="e">
            <v>#NAME?</v>
          </cell>
          <cell r="AV15" t="e">
            <v>#NAME?</v>
          </cell>
          <cell r="AX15" t="e">
            <v>#NAME?</v>
          </cell>
          <cell r="AY15" t="e">
            <v>#NAME?</v>
          </cell>
          <cell r="AZ15" t="e">
            <v>#NAME?</v>
          </cell>
          <cell r="BA15" t="e">
            <v>#NAME?</v>
          </cell>
          <cell r="BB15" t="e">
            <v>#NAME?</v>
          </cell>
          <cell r="BD15" t="e">
            <v>#NAME?</v>
          </cell>
          <cell r="BE15" t="e">
            <v>#NAME?</v>
          </cell>
          <cell r="BF15" t="e">
            <v>#NAME?</v>
          </cell>
          <cell r="BG15" t="e">
            <v>#NAME?</v>
          </cell>
          <cell r="BH15" t="e">
            <v>#NAME?</v>
          </cell>
          <cell r="BJ15" t="e">
            <v>#NAME?</v>
          </cell>
          <cell r="BK15" t="e">
            <v>#NAME?</v>
          </cell>
          <cell r="BL15" t="e">
            <v>#NAME?</v>
          </cell>
          <cell r="BM15" t="e">
            <v>#NAME?</v>
          </cell>
        </row>
        <row r="16">
          <cell r="A16" t="str">
            <v>4.1.</v>
          </cell>
          <cell r="F16">
            <v>0</v>
          </cell>
          <cell r="G16" t="e">
            <v>#DIV/0!</v>
          </cell>
          <cell r="H16">
            <v>467.08516159531194</v>
          </cell>
          <cell r="I16">
            <v>1026.5946272929436</v>
          </cell>
          <cell r="M16" t="e">
            <v>#NAME?</v>
          </cell>
          <cell r="N16" t="e">
            <v>#NAME?</v>
          </cell>
          <cell r="O16" t="e">
            <v>#NAME?</v>
          </cell>
          <cell r="P16" t="e">
            <v>#NAME?</v>
          </cell>
          <cell r="S16" t="e">
            <v>#NAME?</v>
          </cell>
          <cell r="T16" t="e">
            <v>#NAME?</v>
          </cell>
          <cell r="U16" t="e">
            <v>#NAME?</v>
          </cell>
          <cell r="V16" t="e">
            <v>#NAME?</v>
          </cell>
          <cell r="Y16" t="e">
            <v>#NAME?</v>
          </cell>
          <cell r="Z16" t="e">
            <v>#NAME?</v>
          </cell>
          <cell r="AA16" t="e">
            <v>#NAME?</v>
          </cell>
          <cell r="AB16" t="e">
            <v>#NAME?</v>
          </cell>
          <cell r="AE16" t="e">
            <v>#NAME?</v>
          </cell>
          <cell r="AF16" t="e">
            <v>#NAME?</v>
          </cell>
          <cell r="AG16" t="e">
            <v>#NAME?</v>
          </cell>
          <cell r="AH16" t="e">
            <v>#NAME?</v>
          </cell>
          <cell r="AL16" t="e">
            <v>#NAME?</v>
          </cell>
          <cell r="AM16" t="e">
            <v>#NAME?</v>
          </cell>
          <cell r="AN16" t="e">
            <v>#NAME?</v>
          </cell>
          <cell r="AO16" t="e">
            <v>#NAME?</v>
          </cell>
          <cell r="AR16" t="e">
            <v>#NAME?</v>
          </cell>
          <cell r="AS16" t="e">
            <v>#NAME?</v>
          </cell>
          <cell r="AT16" t="e">
            <v>#NAME?</v>
          </cell>
          <cell r="AU16" t="e">
            <v>#NAME?</v>
          </cell>
          <cell r="AX16" t="e">
            <v>#NAME?</v>
          </cell>
          <cell r="AY16" t="e">
            <v>#NAME?</v>
          </cell>
          <cell r="AZ16" t="e">
            <v>#NAME?</v>
          </cell>
          <cell r="BA16" t="e">
            <v>#NAME?</v>
          </cell>
          <cell r="BD16" t="e">
            <v>#NAME?</v>
          </cell>
          <cell r="BE16" t="e">
            <v>#NAME?</v>
          </cell>
          <cell r="BF16" t="e">
            <v>#NAME?</v>
          </cell>
          <cell r="BG16" t="e">
            <v>#NAME?</v>
          </cell>
          <cell r="BJ16" t="e">
            <v>#NAME?</v>
          </cell>
          <cell r="BK16" t="e">
            <v>#NAME?</v>
          </cell>
          <cell r="BL16" t="e">
            <v>#NAME?</v>
          </cell>
          <cell r="BM16" t="e">
            <v>#NAME?</v>
          </cell>
        </row>
        <row r="17">
          <cell r="A17" t="str">
            <v>4.1.1.</v>
          </cell>
          <cell r="F17">
            <v>0</v>
          </cell>
          <cell r="G17" t="e">
            <v>#DIV/0!</v>
          </cell>
          <cell r="H17">
            <v>398.74065326185882</v>
          </cell>
          <cell r="I17">
            <v>701.34473561941525</v>
          </cell>
          <cell r="M17" t="e">
            <v>#NAME?</v>
          </cell>
          <cell r="N17" t="e">
            <v>#NAME?</v>
          </cell>
          <cell r="O17" t="e">
            <v>#NAME?</v>
          </cell>
          <cell r="P17" t="e">
            <v>#NAME?</v>
          </cell>
          <cell r="S17" t="e">
            <v>#NAME?</v>
          </cell>
          <cell r="T17" t="e">
            <v>#NAME?</v>
          </cell>
          <cell r="U17" t="e">
            <v>#NAME?</v>
          </cell>
          <cell r="V17" t="e">
            <v>#NAME?</v>
          </cell>
          <cell r="Y17" t="e">
            <v>#NAME?</v>
          </cell>
          <cell r="Z17" t="e">
            <v>#NAME?</v>
          </cell>
          <cell r="AA17" t="e">
            <v>#NAME?</v>
          </cell>
          <cell r="AB17" t="e">
            <v>#NAME?</v>
          </cell>
          <cell r="AE17" t="e">
            <v>#NAME?</v>
          </cell>
          <cell r="AF17" t="e">
            <v>#NAME?</v>
          </cell>
          <cell r="AG17" t="e">
            <v>#NAME?</v>
          </cell>
          <cell r="AH17" t="e">
            <v>#NAME?</v>
          </cell>
          <cell r="AL17" t="e">
            <v>#NAME?</v>
          </cell>
          <cell r="AM17" t="e">
            <v>#NAME?</v>
          </cell>
          <cell r="AN17" t="e">
            <v>#NAME?</v>
          </cell>
          <cell r="AO17" t="e">
            <v>#NAME?</v>
          </cell>
          <cell r="AR17" t="e">
            <v>#NAME?</v>
          </cell>
          <cell r="AS17" t="e">
            <v>#NAME?</v>
          </cell>
          <cell r="AT17" t="e">
            <v>#NAME?</v>
          </cell>
          <cell r="AU17" t="e">
            <v>#NAME?</v>
          </cell>
          <cell r="AX17" t="e">
            <v>#NAME?</v>
          </cell>
          <cell r="AY17" t="e">
            <v>#NAME?</v>
          </cell>
          <cell r="AZ17" t="e">
            <v>#NAME?</v>
          </cell>
          <cell r="BA17" t="e">
            <v>#NAME?</v>
          </cell>
          <cell r="BD17" t="e">
            <v>#NAME?</v>
          </cell>
          <cell r="BE17" t="e">
            <v>#NAME?</v>
          </cell>
          <cell r="BF17" t="e">
            <v>#NAME?</v>
          </cell>
          <cell r="BG17" t="e">
            <v>#NAME?</v>
          </cell>
          <cell r="BJ17" t="e">
            <v>#NAME?</v>
          </cell>
          <cell r="BK17" t="e">
            <v>#NAME?</v>
          </cell>
          <cell r="BL17" t="e">
            <v>#NAME?</v>
          </cell>
          <cell r="BM17" t="e">
            <v>#NAME?</v>
          </cell>
        </row>
        <row r="18">
          <cell r="A18" t="str">
            <v>4.1.1.1.</v>
          </cell>
          <cell r="F18">
            <v>0</v>
          </cell>
          <cell r="G18">
            <v>0</v>
          </cell>
          <cell r="H18">
            <v>2572.0552464842685</v>
          </cell>
          <cell r="I18">
            <v>4524.3127104483674</v>
          </cell>
          <cell r="M18">
            <v>0</v>
          </cell>
          <cell r="N18">
            <v>0</v>
          </cell>
          <cell r="O18">
            <v>2572.0552464842685</v>
          </cell>
          <cell r="P18">
            <v>4524.3127104483674</v>
          </cell>
          <cell r="S18">
            <v>0</v>
          </cell>
          <cell r="T18">
            <v>0</v>
          </cell>
          <cell r="U18">
            <v>2572.0552464842685</v>
          </cell>
          <cell r="V18">
            <v>4524.3127104483674</v>
          </cell>
          <cell r="Y18">
            <v>0</v>
          </cell>
          <cell r="Z18">
            <v>0</v>
          </cell>
          <cell r="AA18">
            <v>2572.0552464842685</v>
          </cell>
          <cell r="AB18">
            <v>4524.3127104483674</v>
          </cell>
          <cell r="AE18">
            <v>0</v>
          </cell>
          <cell r="AF18">
            <v>0</v>
          </cell>
          <cell r="AG18">
            <v>2572.0552464842685</v>
          </cell>
          <cell r="AH18">
            <v>4524.3127104483674</v>
          </cell>
          <cell r="AL18">
            <v>0</v>
          </cell>
          <cell r="AM18">
            <v>0</v>
          </cell>
          <cell r="AN18">
            <v>2572.0552464842685</v>
          </cell>
          <cell r="AO18">
            <v>4524.3127104483674</v>
          </cell>
          <cell r="AR18">
            <v>0</v>
          </cell>
          <cell r="AS18">
            <v>0</v>
          </cell>
          <cell r="AT18">
            <v>2572.0552464842685</v>
          </cell>
          <cell r="AU18">
            <v>4524.3127104483674</v>
          </cell>
          <cell r="AX18">
            <v>0</v>
          </cell>
          <cell r="AY18">
            <v>0</v>
          </cell>
          <cell r="AZ18">
            <v>2572.0552464842685</v>
          </cell>
          <cell r="BA18">
            <v>4524.3127104483674</v>
          </cell>
          <cell r="BD18">
            <v>0</v>
          </cell>
          <cell r="BE18">
            <v>0</v>
          </cell>
          <cell r="BF18">
            <v>2572.0552464842685</v>
          </cell>
          <cell r="BG18">
            <v>4524.3127104483674</v>
          </cell>
          <cell r="BJ18">
            <v>0</v>
          </cell>
          <cell r="BK18">
            <v>0</v>
          </cell>
          <cell r="BL18">
            <v>2572.0552464842685</v>
          </cell>
          <cell r="BM18">
            <v>4524.3127104483674</v>
          </cell>
        </row>
        <row r="19">
          <cell r="A19" t="str">
            <v>4.1.2.</v>
          </cell>
          <cell r="F19">
            <v>0</v>
          </cell>
          <cell r="G19">
            <v>0</v>
          </cell>
          <cell r="H19">
            <v>68.344508333453135</v>
          </cell>
          <cell r="I19">
            <v>325.24989167352845</v>
          </cell>
          <cell r="M19">
            <v>0</v>
          </cell>
          <cell r="N19">
            <v>0</v>
          </cell>
          <cell r="O19">
            <v>68.344508333453135</v>
          </cell>
          <cell r="P19">
            <v>325.24989167352845</v>
          </cell>
          <cell r="S19">
            <v>0</v>
          </cell>
          <cell r="T19">
            <v>0</v>
          </cell>
          <cell r="U19">
            <v>68.344508333453135</v>
          </cell>
          <cell r="V19">
            <v>325.24989167352845</v>
          </cell>
          <cell r="Y19">
            <v>0</v>
          </cell>
          <cell r="Z19">
            <v>0</v>
          </cell>
          <cell r="AA19">
            <v>68.344508333453135</v>
          </cell>
          <cell r="AB19">
            <v>325.24989167352845</v>
          </cell>
          <cell r="AE19">
            <v>0</v>
          </cell>
          <cell r="AF19">
            <v>0</v>
          </cell>
          <cell r="AG19">
            <v>68.344508333453135</v>
          </cell>
          <cell r="AH19">
            <v>325.24989167352845</v>
          </cell>
          <cell r="AL19">
            <v>0</v>
          </cell>
          <cell r="AM19">
            <v>0</v>
          </cell>
          <cell r="AN19">
            <v>68.344508333453135</v>
          </cell>
          <cell r="AO19">
            <v>325.24989167352845</v>
          </cell>
          <cell r="AR19">
            <v>0</v>
          </cell>
          <cell r="AS19">
            <v>0</v>
          </cell>
          <cell r="AT19">
            <v>68.344508333453135</v>
          </cell>
          <cell r="AU19">
            <v>325.24989167352845</v>
          </cell>
          <cell r="AX19">
            <v>0</v>
          </cell>
          <cell r="AY19">
            <v>0</v>
          </cell>
          <cell r="AZ19">
            <v>68.344508333453135</v>
          </cell>
          <cell r="BA19">
            <v>325.24989167352845</v>
          </cell>
          <cell r="BD19">
            <v>0</v>
          </cell>
          <cell r="BE19">
            <v>0</v>
          </cell>
          <cell r="BF19">
            <v>68.344508333453135</v>
          </cell>
          <cell r="BG19">
            <v>325.24989167352845</v>
          </cell>
          <cell r="BJ19">
            <v>0</v>
          </cell>
          <cell r="BK19">
            <v>0</v>
          </cell>
          <cell r="BL19">
            <v>68.344508333453135</v>
          </cell>
          <cell r="BM19">
            <v>325.24989167352845</v>
          </cell>
        </row>
        <row r="21">
          <cell r="A21" t="str">
            <v>4.2.</v>
          </cell>
        </row>
        <row r="22">
          <cell r="A22" t="str">
            <v>4.3</v>
          </cell>
        </row>
        <row r="24">
          <cell r="A24" t="str">
            <v>5.</v>
          </cell>
          <cell r="D24" t="e">
            <v>#NAME?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e">
            <v>#NAME?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e">
            <v>#NAME?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e">
            <v>#NAME?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e">
            <v>#NAME?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 t="e">
            <v>#NAME?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 t="e">
            <v>#NAME?</v>
          </cell>
          <cell r="AP24" t="e">
            <v>#NAME?</v>
          </cell>
          <cell r="AQ24">
            <v>0</v>
          </cell>
          <cell r="AR24" t="e">
            <v>#NAME?</v>
          </cell>
          <cell r="AS24" t="e">
            <v>#NAME?</v>
          </cell>
          <cell r="AT24" t="e">
            <v>#NAME?</v>
          </cell>
          <cell r="AU24" t="e">
            <v>#NAME?</v>
          </cell>
          <cell r="AV24" t="e">
            <v>#NAME?</v>
          </cell>
          <cell r="AW24">
            <v>0</v>
          </cell>
          <cell r="AX24">
            <v>0</v>
          </cell>
          <cell r="AY24">
            <v>0</v>
          </cell>
          <cell r="AZ24" t="e">
            <v>#NAME?</v>
          </cell>
          <cell r="BA24" t="e">
            <v>#NAME?</v>
          </cell>
          <cell r="BB24" t="e">
            <v>#NAME?</v>
          </cell>
          <cell r="BC24" t="e">
            <v>#NAME?</v>
          </cell>
          <cell r="BD24" t="e">
            <v>#NAME?</v>
          </cell>
          <cell r="BE24" t="e">
            <v>#NAME?</v>
          </cell>
          <cell r="BF24" t="e">
            <v>#NAME?</v>
          </cell>
          <cell r="BG24" t="e">
            <v>#NAME?</v>
          </cell>
          <cell r="BH24" t="e">
            <v>#NAME?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A25" t="str">
            <v>5.1.</v>
          </cell>
          <cell r="D25" t="e">
            <v>#NAME?</v>
          </cell>
          <cell r="E25">
            <v>0</v>
          </cell>
          <cell r="F25">
            <v>0</v>
          </cell>
          <cell r="G25">
            <v>0</v>
          </cell>
          <cell r="H25">
            <v>2572.0552464842685</v>
          </cell>
          <cell r="I25">
            <v>4524.3127104483674</v>
          </cell>
          <cell r="K25" t="e">
            <v>#NAME?</v>
          </cell>
          <cell r="L25">
            <v>0</v>
          </cell>
          <cell r="M25">
            <v>0</v>
          </cell>
          <cell r="N25">
            <v>0</v>
          </cell>
          <cell r="O25">
            <v>2572.0552464842685</v>
          </cell>
          <cell r="P25">
            <v>4524.3127104483674</v>
          </cell>
          <cell r="Q25" t="e">
            <v>#NAME?</v>
          </cell>
          <cell r="R25">
            <v>0</v>
          </cell>
          <cell r="S25">
            <v>0</v>
          </cell>
          <cell r="T25">
            <v>0</v>
          </cell>
          <cell r="U25">
            <v>2572.0552464842685</v>
          </cell>
          <cell r="V25">
            <v>4524.3127104483674</v>
          </cell>
          <cell r="W25" t="e">
            <v>#NAME?</v>
          </cell>
          <cell r="X25">
            <v>0</v>
          </cell>
          <cell r="Y25">
            <v>0</v>
          </cell>
          <cell r="Z25">
            <v>0</v>
          </cell>
          <cell r="AA25">
            <v>2572.0552464842685</v>
          </cell>
          <cell r="AB25">
            <v>4524.3127104483674</v>
          </cell>
          <cell r="AC25" t="e">
            <v>#NAME?</v>
          </cell>
          <cell r="AD25">
            <v>0</v>
          </cell>
          <cell r="AE25">
            <v>0</v>
          </cell>
          <cell r="AF25">
            <v>0</v>
          </cell>
          <cell r="AG25">
            <v>2572.0552464842685</v>
          </cell>
          <cell r="AH25">
            <v>4524.3127104483674</v>
          </cell>
          <cell r="AJ25" t="e">
            <v>#NAME?</v>
          </cell>
          <cell r="AK25">
            <v>0</v>
          </cell>
          <cell r="AL25">
            <v>0</v>
          </cell>
          <cell r="AM25">
            <v>0</v>
          </cell>
          <cell r="AN25">
            <v>2572.0552464842685</v>
          </cell>
          <cell r="AO25">
            <v>4524.3127104483674</v>
          </cell>
          <cell r="AP25" t="e">
            <v>#NAME?</v>
          </cell>
          <cell r="AQ25">
            <v>0</v>
          </cell>
          <cell r="AR25">
            <v>0</v>
          </cell>
          <cell r="AS25">
            <v>0</v>
          </cell>
          <cell r="AT25">
            <v>2572.0552464842685</v>
          </cell>
          <cell r="AU25">
            <v>4524.3127104483674</v>
          </cell>
          <cell r="AV25" t="e">
            <v>#NAME?</v>
          </cell>
          <cell r="AW25">
            <v>0</v>
          </cell>
          <cell r="AX25">
            <v>0</v>
          </cell>
          <cell r="AY25">
            <v>0</v>
          </cell>
          <cell r="AZ25">
            <v>2572.0552464842685</v>
          </cell>
          <cell r="BA25">
            <v>4524.3127104483674</v>
          </cell>
          <cell r="BB25" t="e">
            <v>#NAME?</v>
          </cell>
          <cell r="BC25" t="e">
            <v>#NAME?</v>
          </cell>
          <cell r="BD25" t="e">
            <v>#NAME?</v>
          </cell>
          <cell r="BE25" t="e">
            <v>#NAME?</v>
          </cell>
          <cell r="BF25" t="e">
            <v>#NAME?</v>
          </cell>
          <cell r="BG25" t="e">
            <v>#NAME?</v>
          </cell>
          <cell r="BH25" t="e">
            <v>#NAME?</v>
          </cell>
          <cell r="BJ25">
            <v>0</v>
          </cell>
          <cell r="BK25">
            <v>0</v>
          </cell>
          <cell r="BL25">
            <v>2572.0552464842685</v>
          </cell>
          <cell r="BM25">
            <v>4524.3127104483674</v>
          </cell>
        </row>
        <row r="26">
          <cell r="A26" t="str">
            <v>5.2.</v>
          </cell>
          <cell r="D26" t="e">
            <v>#NAME?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e">
            <v>#NAME?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e">
            <v>#NAME?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 t="e">
            <v>#NAME?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e">
            <v>#NAME?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J26" t="e">
            <v>#NAME?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325.24989167352845</v>
          </cell>
          <cell r="AP26" t="e">
            <v>#NAME?</v>
          </cell>
          <cell r="AQ26">
            <v>0</v>
          </cell>
          <cell r="AR26">
            <v>0</v>
          </cell>
          <cell r="AS26">
            <v>0</v>
          </cell>
          <cell r="AT26">
            <v>68.344508333453135</v>
          </cell>
          <cell r="AU26">
            <v>325.24989167352845</v>
          </cell>
          <cell r="AV26" t="e">
            <v>#NAME?</v>
          </cell>
          <cell r="AW26">
            <v>0</v>
          </cell>
          <cell r="AX26">
            <v>0</v>
          </cell>
          <cell r="AY26">
            <v>0</v>
          </cell>
          <cell r="AZ26">
            <v>68.344508333453135</v>
          </cell>
          <cell r="BA26">
            <v>325.24989167352845</v>
          </cell>
          <cell r="BB26" t="e">
            <v>#NAME?</v>
          </cell>
          <cell r="BC26" t="e">
            <v>#NAME?</v>
          </cell>
          <cell r="BD26" t="e">
            <v>#NAME?</v>
          </cell>
          <cell r="BE26" t="e">
            <v>#NAME?</v>
          </cell>
          <cell r="BF26" t="e">
            <v>#NAME?</v>
          </cell>
          <cell r="BG26" t="e">
            <v>#NAME?</v>
          </cell>
          <cell r="BH26" t="e">
            <v>#NAME?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8">
          <cell r="A28" t="str">
            <v>6.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 t="e">
            <v>#NAME?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 t="e">
            <v>#NAME?</v>
          </cell>
          <cell r="AP28" t="e">
            <v>#NAME?</v>
          </cell>
          <cell r="AQ28">
            <v>0</v>
          </cell>
          <cell r="AR28" t="e">
            <v>#NAME?</v>
          </cell>
          <cell r="AS28" t="e">
            <v>#NAME?</v>
          </cell>
          <cell r="AT28" t="e">
            <v>#NAME?</v>
          </cell>
          <cell r="AU28" t="e">
            <v>#NAME?</v>
          </cell>
          <cell r="AV28" t="e">
            <v>#NAME?</v>
          </cell>
          <cell r="AW28">
            <v>0</v>
          </cell>
          <cell r="AX28">
            <v>0</v>
          </cell>
          <cell r="AY28">
            <v>0</v>
          </cell>
          <cell r="AZ28" t="e">
            <v>#NAME?</v>
          </cell>
          <cell r="BA28" t="e">
            <v>#NAME?</v>
          </cell>
          <cell r="BB28" t="e">
            <v>#NAME?</v>
          </cell>
          <cell r="BC28">
            <v>0</v>
          </cell>
          <cell r="BD28" t="e">
            <v>#NAME?</v>
          </cell>
          <cell r="BE28" t="e">
            <v>#NAME?</v>
          </cell>
          <cell r="BF28" t="e">
            <v>#NAME?</v>
          </cell>
          <cell r="BG28" t="e">
            <v>#NAME?</v>
          </cell>
          <cell r="BH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30">
          <cell r="A30" t="str">
            <v>6.1.</v>
          </cell>
          <cell r="D30" t="e">
            <v>#NAME?</v>
          </cell>
          <cell r="E30" t="e">
            <v>#NAME?</v>
          </cell>
          <cell r="F30" t="e">
            <v>#NAME?</v>
          </cell>
          <cell r="G30" t="e">
            <v>#NAME?</v>
          </cell>
          <cell r="H30" t="e">
            <v>#NAME?</v>
          </cell>
          <cell r="I30" t="e">
            <v>#NAME?</v>
          </cell>
          <cell r="K30" t="e">
            <v>#NAME?</v>
          </cell>
          <cell r="L30" t="e">
            <v>#NAME?</v>
          </cell>
          <cell r="M30" t="e">
            <v>#NAME?</v>
          </cell>
          <cell r="N30" t="e">
            <v>#NAME?</v>
          </cell>
          <cell r="O30" t="e">
            <v>#NAME?</v>
          </cell>
          <cell r="P30" t="e">
            <v>#NAME?</v>
          </cell>
          <cell r="Q30" t="e">
            <v>#NAME?</v>
          </cell>
          <cell r="R30" t="e">
            <v>#NAME?</v>
          </cell>
          <cell r="S30" t="e">
            <v>#NAME?</v>
          </cell>
          <cell r="T30" t="e">
            <v>#NAME?</v>
          </cell>
          <cell r="U30" t="e">
            <v>#NAME?</v>
          </cell>
          <cell r="V30" t="e">
            <v>#NAME?</v>
          </cell>
          <cell r="W30" t="e">
            <v>#NAME?</v>
          </cell>
          <cell r="X30" t="e">
            <v>#NAME?</v>
          </cell>
          <cell r="Y30" t="e">
            <v>#NAME?</v>
          </cell>
          <cell r="Z30" t="e">
            <v>#NAME?</v>
          </cell>
          <cell r="AA30" t="e">
            <v>#NAME?</v>
          </cell>
          <cell r="AB30" t="e">
            <v>#NAME?</v>
          </cell>
          <cell r="AC30" t="e">
            <v>#NAME?</v>
          </cell>
          <cell r="AD30" t="e">
            <v>#NAME?</v>
          </cell>
          <cell r="AE30" t="e">
            <v>#NAME?</v>
          </cell>
          <cell r="AF30" t="e">
            <v>#NAME?</v>
          </cell>
          <cell r="AG30" t="e">
            <v>#NAME?</v>
          </cell>
          <cell r="AH30" t="e">
            <v>#NAME?</v>
          </cell>
          <cell r="AJ30" t="e">
            <v>#NAME?</v>
          </cell>
          <cell r="AK30" t="e">
            <v>#NAME?</v>
          </cell>
          <cell r="AL30" t="e">
            <v>#NAME?</v>
          </cell>
          <cell r="AM30" t="e">
            <v>#NAME?</v>
          </cell>
          <cell r="AN30" t="e">
            <v>#NAME?</v>
          </cell>
          <cell r="AO30" t="e">
            <v>#NAME?</v>
          </cell>
          <cell r="AP30" t="e">
            <v>#NAME?</v>
          </cell>
          <cell r="AQ30" t="e">
            <v>#NAME?</v>
          </cell>
          <cell r="AR30" t="e">
            <v>#NAME?</v>
          </cell>
          <cell r="AS30" t="e">
            <v>#NAME?</v>
          </cell>
          <cell r="AT30" t="e">
            <v>#NAME?</v>
          </cell>
          <cell r="AU30" t="e">
            <v>#NAME?</v>
          </cell>
          <cell r="AV30" t="e">
            <v>#NAME?</v>
          </cell>
          <cell r="AW30" t="e">
            <v>#NAME?</v>
          </cell>
          <cell r="AX30" t="e">
            <v>#NAME?</v>
          </cell>
          <cell r="AY30" t="e">
            <v>#NAME?</v>
          </cell>
          <cell r="AZ30" t="e">
            <v>#NAME?</v>
          </cell>
          <cell r="BA30" t="e">
            <v>#NAME?</v>
          </cell>
          <cell r="BB30" t="e">
            <v>#NAME?</v>
          </cell>
          <cell r="BC30" t="e">
            <v>#NAME?</v>
          </cell>
          <cell r="BD30" t="e">
            <v>#NAME?</v>
          </cell>
          <cell r="BE30" t="e">
            <v>#NAME?</v>
          </cell>
          <cell r="BF30" t="e">
            <v>#NAME?</v>
          </cell>
          <cell r="BG30" t="e">
            <v>#NAME?</v>
          </cell>
          <cell r="BH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A31" t="str">
            <v>6.2.</v>
          </cell>
          <cell r="D31" t="e">
            <v>#DIV/0!</v>
          </cell>
          <cell r="E31">
            <v>0</v>
          </cell>
          <cell r="F31">
            <v>0</v>
          </cell>
          <cell r="G31" t="e">
            <v>#DIV/0!</v>
          </cell>
          <cell r="H31">
            <v>0</v>
          </cell>
          <cell r="I31">
            <v>0</v>
          </cell>
          <cell r="K31" t="e">
            <v>#NAME?</v>
          </cell>
          <cell r="L31">
            <v>0</v>
          </cell>
          <cell r="M31" t="e">
            <v>#NAME?</v>
          </cell>
          <cell r="N31" t="e">
            <v>#NAME?</v>
          </cell>
          <cell r="O31" t="e">
            <v>#NAME?</v>
          </cell>
          <cell r="P31" t="e">
            <v>#NAME?</v>
          </cell>
          <cell r="Q31" t="e">
            <v>#NAME?</v>
          </cell>
          <cell r="R31">
            <v>0</v>
          </cell>
          <cell r="S31" t="e">
            <v>#NAME?</v>
          </cell>
          <cell r="T31" t="e">
            <v>#NAME?</v>
          </cell>
          <cell r="U31" t="e">
            <v>#NAME?</v>
          </cell>
          <cell r="V31" t="e">
            <v>#NAME?</v>
          </cell>
          <cell r="W31" t="e">
            <v>#NAME?</v>
          </cell>
          <cell r="X31">
            <v>0</v>
          </cell>
          <cell r="Y31" t="e">
            <v>#NAME?</v>
          </cell>
          <cell r="Z31" t="e">
            <v>#NAME?</v>
          </cell>
          <cell r="AA31" t="e">
            <v>#NAME?</v>
          </cell>
          <cell r="AB31" t="e">
            <v>#NAME?</v>
          </cell>
          <cell r="AC31" t="e">
            <v>#NAME?</v>
          </cell>
          <cell r="AD31">
            <v>0</v>
          </cell>
          <cell r="AE31" t="e">
            <v>#NAME?</v>
          </cell>
          <cell r="AF31" t="e">
            <v>#NAME?</v>
          </cell>
          <cell r="AG31" t="e">
            <v>#NAME?</v>
          </cell>
          <cell r="AH31" t="e">
            <v>#NAME?</v>
          </cell>
          <cell r="AJ31" t="e">
            <v>#NAME?</v>
          </cell>
          <cell r="AK31">
            <v>0</v>
          </cell>
          <cell r="AL31" t="e">
            <v>#NAME?</v>
          </cell>
          <cell r="AM31" t="e">
            <v>#NAME?</v>
          </cell>
          <cell r="AN31" t="e">
            <v>#NAME?</v>
          </cell>
          <cell r="AO31" t="e">
            <v>#NAME?</v>
          </cell>
          <cell r="AP31" t="e">
            <v>#NAME?</v>
          </cell>
          <cell r="AQ31">
            <v>0</v>
          </cell>
          <cell r="AR31" t="e">
            <v>#NAME?</v>
          </cell>
          <cell r="AS31" t="e">
            <v>#NAME?</v>
          </cell>
          <cell r="AT31" t="e">
            <v>#NAME?</v>
          </cell>
          <cell r="AU31" t="e">
            <v>#NAME?</v>
          </cell>
          <cell r="AV31" t="e">
            <v>#NAME?</v>
          </cell>
          <cell r="AW31">
            <v>0</v>
          </cell>
          <cell r="AX31" t="e">
            <v>#NAME?</v>
          </cell>
          <cell r="AY31" t="e">
            <v>#NAME?</v>
          </cell>
          <cell r="AZ31" t="e">
            <v>#NAME?</v>
          </cell>
          <cell r="BA31" t="e">
            <v>#NAME?</v>
          </cell>
          <cell r="BB31" t="e">
            <v>#DIV/0!</v>
          </cell>
          <cell r="BC31">
            <v>0</v>
          </cell>
          <cell r="BD31" t="e">
            <v>#NAME?</v>
          </cell>
          <cell r="BE31" t="e">
            <v>#DIV/0!</v>
          </cell>
          <cell r="BF31" t="e">
            <v>#NAME?</v>
          </cell>
          <cell r="BG31" t="e">
            <v>#NAME?</v>
          </cell>
          <cell r="BH31" t="e">
            <v>#NAME?</v>
          </cell>
          <cell r="BJ31" t="e">
            <v>#NAME?</v>
          </cell>
          <cell r="BK31" t="e">
            <v>#NAME?</v>
          </cell>
          <cell r="BL31" t="e">
            <v>#NAME?</v>
          </cell>
          <cell r="BM31" t="e">
            <v>#NAME?</v>
          </cell>
        </row>
        <row r="32">
          <cell r="A32" t="str">
            <v>6.2.1.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91846.991659796025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91846.991659796025</v>
          </cell>
          <cell r="AP32">
            <v>59797.09921046337</v>
          </cell>
          <cell r="AQ32">
            <v>0</v>
          </cell>
          <cell r="AR32">
            <v>0</v>
          </cell>
          <cell r="AS32">
            <v>0</v>
          </cell>
          <cell r="AT32">
            <v>33077.170109699648</v>
          </cell>
          <cell r="AU32">
            <v>26719.929100763722</v>
          </cell>
          <cell r="AV32">
            <v>8236.1960685696085</v>
          </cell>
          <cell r="AW32">
            <v>0</v>
          </cell>
          <cell r="AX32">
            <v>0</v>
          </cell>
          <cell r="AY32">
            <v>0</v>
          </cell>
          <cell r="AZ32">
            <v>4522.4928054412603</v>
          </cell>
          <cell r="BA32">
            <v>3713.7032631283478</v>
          </cell>
          <cell r="BB32">
            <v>151644.09087025939</v>
          </cell>
          <cell r="BC32">
            <v>0</v>
          </cell>
          <cell r="BD32">
            <v>0</v>
          </cell>
          <cell r="BE32">
            <v>0</v>
          </cell>
          <cell r="BF32">
            <v>33077.170109699648</v>
          </cell>
          <cell r="BG32">
            <v>118566.92076055975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A33" t="str">
            <v>То же п.6</v>
          </cell>
        </row>
        <row r="34">
          <cell r="A34" t="str">
            <v>6.3.1.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198029.16733632502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198029.16733632502</v>
          </cell>
          <cell r="AP34">
            <v>250621.04907482694</v>
          </cell>
          <cell r="AQ34">
            <v>0</v>
          </cell>
          <cell r="AR34">
            <v>0</v>
          </cell>
          <cell r="AS34">
            <v>0</v>
          </cell>
          <cell r="AT34">
            <v>192981.30514371468</v>
          </cell>
          <cell r="AU34">
            <v>57639.743931112243</v>
          </cell>
          <cell r="AV34">
            <v>38429.49742689421</v>
          </cell>
          <cell r="AW34">
            <v>0</v>
          </cell>
          <cell r="AX34">
            <v>0</v>
          </cell>
          <cell r="AY34">
            <v>0</v>
          </cell>
          <cell r="AZ34">
            <v>30453.134118373739</v>
          </cell>
          <cell r="BA34">
            <v>7976.363308520471</v>
          </cell>
          <cell r="BB34">
            <v>448650.21641115192</v>
          </cell>
          <cell r="BC34">
            <v>0</v>
          </cell>
          <cell r="BD34">
            <v>0</v>
          </cell>
          <cell r="BE34">
            <v>0</v>
          </cell>
          <cell r="BF34">
            <v>192981.30514371468</v>
          </cell>
          <cell r="BG34">
            <v>255668.91126743727</v>
          </cell>
          <cell r="BH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</row>
        <row r="35">
          <cell r="A35" t="str">
            <v>6.3.2.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91846.991659796025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91846.991659796025</v>
          </cell>
          <cell r="AP35">
            <v>59797.09921046337</v>
          </cell>
          <cell r="AQ35">
            <v>0</v>
          </cell>
          <cell r="AR35">
            <v>0</v>
          </cell>
          <cell r="AS35">
            <v>0</v>
          </cell>
          <cell r="AT35">
            <v>33077.170109699648</v>
          </cell>
          <cell r="AU35">
            <v>26719.929100763722</v>
          </cell>
          <cell r="AV35">
            <v>8236.1960685696085</v>
          </cell>
          <cell r="AW35">
            <v>0</v>
          </cell>
          <cell r="AX35">
            <v>0</v>
          </cell>
          <cell r="AY35">
            <v>0</v>
          </cell>
          <cell r="AZ35">
            <v>4522.4928054412603</v>
          </cell>
          <cell r="BA35">
            <v>3713.7032631283478</v>
          </cell>
          <cell r="BB35">
            <v>151644.09087025939</v>
          </cell>
          <cell r="BC35">
            <v>0</v>
          </cell>
          <cell r="BD35">
            <v>0</v>
          </cell>
          <cell r="BE35">
            <v>0</v>
          </cell>
          <cell r="BF35">
            <v>33077.170109699648</v>
          </cell>
          <cell r="BG35">
            <v>118566.92076055975</v>
          </cell>
          <cell r="BH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</sheetData>
      <sheetData sheetId="18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F6">
            <v>5</v>
          </cell>
          <cell r="G6">
            <v>6</v>
          </cell>
          <cell r="H6" t="str">
            <v>7 = 5 * 6 /100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F34">
            <v>140</v>
          </cell>
          <cell r="G34">
            <v>2.6</v>
          </cell>
          <cell r="H34">
            <v>3.64</v>
          </cell>
        </row>
        <row r="35">
          <cell r="F35">
            <v>110</v>
          </cell>
          <cell r="G35">
            <v>53.2</v>
          </cell>
          <cell r="H35">
            <v>58.52</v>
          </cell>
        </row>
        <row r="36">
          <cell r="H36">
            <v>0</v>
          </cell>
        </row>
        <row r="37">
          <cell r="F37">
            <v>350</v>
          </cell>
          <cell r="G37">
            <v>497.2</v>
          </cell>
          <cell r="H37">
            <v>1740.2</v>
          </cell>
        </row>
        <row r="38">
          <cell r="H38">
            <v>0</v>
          </cell>
        </row>
        <row r="39">
          <cell r="H39">
            <v>1802.3600000000001</v>
          </cell>
        </row>
        <row r="40">
          <cell r="H40">
            <v>0</v>
          </cell>
        </row>
        <row r="41">
          <cell r="F41">
            <v>220</v>
          </cell>
          <cell r="G41">
            <v>91.9</v>
          </cell>
          <cell r="H41">
            <v>202.18</v>
          </cell>
        </row>
        <row r="42">
          <cell r="F42">
            <v>150</v>
          </cell>
          <cell r="G42">
            <v>381.5</v>
          </cell>
          <cell r="H42">
            <v>572.25</v>
          </cell>
        </row>
        <row r="43">
          <cell r="F43">
            <v>270</v>
          </cell>
          <cell r="G43">
            <v>250.9</v>
          </cell>
          <cell r="H43">
            <v>677.43</v>
          </cell>
        </row>
        <row r="44">
          <cell r="H44">
            <v>1451.8600000000001</v>
          </cell>
        </row>
      </sheetData>
      <sheetData sheetId="19">
        <row r="6">
          <cell r="A6">
            <v>1</v>
          </cell>
          <cell r="B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 t="str">
            <v>7=5*6</v>
          </cell>
        </row>
        <row r="7">
          <cell r="F7">
            <v>1000</v>
          </cell>
          <cell r="G7">
            <v>0</v>
          </cell>
          <cell r="H7">
            <v>0</v>
          </cell>
        </row>
        <row r="8">
          <cell r="F8">
            <v>600</v>
          </cell>
          <cell r="G8">
            <v>0</v>
          </cell>
          <cell r="H8">
            <v>0</v>
          </cell>
        </row>
        <row r="9">
          <cell r="F9">
            <v>500</v>
          </cell>
          <cell r="G9">
            <v>0</v>
          </cell>
          <cell r="H9">
            <v>0</v>
          </cell>
        </row>
        <row r="10">
          <cell r="F10">
            <v>250</v>
          </cell>
          <cell r="G10">
            <v>0</v>
          </cell>
          <cell r="H10">
            <v>0</v>
          </cell>
        </row>
        <row r="11">
          <cell r="F11">
            <v>210</v>
          </cell>
          <cell r="G11">
            <v>0</v>
          </cell>
          <cell r="H11">
            <v>0</v>
          </cell>
        </row>
        <row r="12">
          <cell r="F12">
            <v>105</v>
          </cell>
          <cell r="G12">
            <v>0</v>
          </cell>
          <cell r="H12">
            <v>0</v>
          </cell>
        </row>
        <row r="13">
          <cell r="F13">
            <v>75</v>
          </cell>
          <cell r="G13">
            <v>0</v>
          </cell>
          <cell r="H13">
            <v>0</v>
          </cell>
        </row>
        <row r="14">
          <cell r="F14">
            <v>60</v>
          </cell>
          <cell r="G14">
            <v>0</v>
          </cell>
          <cell r="H14">
            <v>0</v>
          </cell>
        </row>
        <row r="15">
          <cell r="F15">
            <v>43</v>
          </cell>
          <cell r="G15">
            <v>0</v>
          </cell>
          <cell r="H15">
            <v>0</v>
          </cell>
        </row>
        <row r="16">
          <cell r="F16">
            <v>28</v>
          </cell>
          <cell r="G16">
            <v>0</v>
          </cell>
          <cell r="H16">
            <v>0</v>
          </cell>
        </row>
        <row r="17">
          <cell r="F17">
            <v>18</v>
          </cell>
          <cell r="G17">
            <v>0</v>
          </cell>
          <cell r="H17">
            <v>0</v>
          </cell>
        </row>
        <row r="18">
          <cell r="F18">
            <v>14</v>
          </cell>
          <cell r="G18">
            <v>0</v>
          </cell>
          <cell r="H18">
            <v>0</v>
          </cell>
        </row>
        <row r="19">
          <cell r="F19">
            <v>7.8</v>
          </cell>
          <cell r="G19">
            <v>0</v>
          </cell>
          <cell r="H19">
            <v>0</v>
          </cell>
        </row>
        <row r="20">
          <cell r="F20">
            <v>2.1</v>
          </cell>
          <cell r="G20">
            <v>0</v>
          </cell>
          <cell r="H20">
            <v>0</v>
          </cell>
        </row>
        <row r="21">
          <cell r="F21">
            <v>1</v>
          </cell>
          <cell r="G21">
            <v>0</v>
          </cell>
          <cell r="H21">
            <v>0</v>
          </cell>
        </row>
        <row r="22">
          <cell r="F22">
            <v>180</v>
          </cell>
          <cell r="G22">
            <v>0</v>
          </cell>
          <cell r="H22">
            <v>0</v>
          </cell>
        </row>
        <row r="23">
          <cell r="F23">
            <v>130</v>
          </cell>
          <cell r="G23">
            <v>0</v>
          </cell>
          <cell r="H23">
            <v>0</v>
          </cell>
        </row>
        <row r="24">
          <cell r="F24">
            <v>88</v>
          </cell>
          <cell r="G24">
            <v>0</v>
          </cell>
          <cell r="H24">
            <v>0</v>
          </cell>
        </row>
        <row r="25">
          <cell r="F25">
            <v>66</v>
          </cell>
          <cell r="G25">
            <v>0</v>
          </cell>
          <cell r="H25">
            <v>0</v>
          </cell>
        </row>
        <row r="26">
          <cell r="F26">
            <v>43</v>
          </cell>
          <cell r="G26">
            <v>0</v>
          </cell>
          <cell r="H26">
            <v>0</v>
          </cell>
        </row>
        <row r="27">
          <cell r="F27">
            <v>26</v>
          </cell>
          <cell r="G27">
            <v>0</v>
          </cell>
          <cell r="H27">
            <v>0</v>
          </cell>
        </row>
        <row r="28">
          <cell r="F28">
            <v>11</v>
          </cell>
          <cell r="G28">
            <v>0</v>
          </cell>
          <cell r="H28">
            <v>0</v>
          </cell>
        </row>
        <row r="29">
          <cell r="F29">
            <v>5.5</v>
          </cell>
          <cell r="G29">
            <v>0</v>
          </cell>
          <cell r="H29">
            <v>0</v>
          </cell>
        </row>
        <row r="30">
          <cell r="F30">
            <v>23</v>
          </cell>
          <cell r="G30">
            <v>0</v>
          </cell>
          <cell r="H30">
            <v>0</v>
          </cell>
        </row>
        <row r="31">
          <cell r="F31">
            <v>14</v>
          </cell>
          <cell r="G31">
            <v>0</v>
          </cell>
          <cell r="H31">
            <v>0</v>
          </cell>
        </row>
        <row r="32">
          <cell r="F32">
            <v>6.4</v>
          </cell>
          <cell r="G32">
            <v>0</v>
          </cell>
          <cell r="H32">
            <v>0</v>
          </cell>
        </row>
        <row r="33">
          <cell r="F33">
            <v>3.1</v>
          </cell>
          <cell r="G33">
            <v>253</v>
          </cell>
          <cell r="H33">
            <v>784.30000000000007</v>
          </cell>
        </row>
        <row r="34">
          <cell r="F34">
            <v>35</v>
          </cell>
          <cell r="G34">
            <v>0</v>
          </cell>
          <cell r="H34">
            <v>0</v>
          </cell>
        </row>
        <row r="35">
          <cell r="F35">
            <v>24</v>
          </cell>
          <cell r="G35">
            <v>0</v>
          </cell>
          <cell r="H35">
            <v>0</v>
          </cell>
        </row>
        <row r="36">
          <cell r="F36">
            <v>19</v>
          </cell>
          <cell r="G36">
            <v>0</v>
          </cell>
          <cell r="H36">
            <v>0</v>
          </cell>
        </row>
        <row r="37">
          <cell r="F37">
            <v>9.5</v>
          </cell>
          <cell r="G37">
            <v>0</v>
          </cell>
          <cell r="H37">
            <v>0</v>
          </cell>
        </row>
        <row r="38">
          <cell r="F38">
            <v>4.7</v>
          </cell>
          <cell r="G38">
            <v>0</v>
          </cell>
          <cell r="H38">
            <v>0</v>
          </cell>
        </row>
        <row r="39">
          <cell r="F39">
            <v>2.2999999999999998</v>
          </cell>
          <cell r="G39">
            <v>1222</v>
          </cell>
          <cell r="H39">
            <v>2810.6</v>
          </cell>
        </row>
        <row r="40">
          <cell r="F40">
            <v>2.6</v>
          </cell>
          <cell r="G40">
            <v>0</v>
          </cell>
          <cell r="H40">
            <v>0</v>
          </cell>
        </row>
        <row r="41">
          <cell r="F41">
            <v>48</v>
          </cell>
          <cell r="G41">
            <v>0</v>
          </cell>
          <cell r="H41">
            <v>0</v>
          </cell>
        </row>
        <row r="42">
          <cell r="F42">
            <v>2.4</v>
          </cell>
          <cell r="G42">
            <v>0</v>
          </cell>
          <cell r="H42">
            <v>0</v>
          </cell>
        </row>
        <row r="43">
          <cell r="F43">
            <v>2.4</v>
          </cell>
          <cell r="G43">
            <v>0</v>
          </cell>
          <cell r="H43">
            <v>0</v>
          </cell>
        </row>
        <row r="44">
          <cell r="F44">
            <v>2.5</v>
          </cell>
          <cell r="G44">
            <v>0</v>
          </cell>
          <cell r="H44">
            <v>0</v>
          </cell>
        </row>
        <row r="45">
          <cell r="F45">
            <v>2.2999999999999998</v>
          </cell>
          <cell r="G45">
            <v>236</v>
          </cell>
          <cell r="H45">
            <v>542.79999999999995</v>
          </cell>
        </row>
        <row r="46">
          <cell r="F46">
            <v>3</v>
          </cell>
          <cell r="G46">
            <v>242</v>
          </cell>
          <cell r="H46">
            <v>726</v>
          </cell>
        </row>
        <row r="47">
          <cell r="F47">
            <v>3.5</v>
          </cell>
          <cell r="G47">
            <v>0</v>
          </cell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4863.7</v>
          </cell>
        </row>
        <row r="51">
          <cell r="H51">
            <v>0</v>
          </cell>
        </row>
      </sheetData>
      <sheetData sheetId="20"/>
      <sheetData sheetId="21">
        <row r="7">
          <cell r="A7">
            <v>1</v>
          </cell>
          <cell r="B7">
            <v>2</v>
          </cell>
          <cell r="F7">
            <v>3</v>
          </cell>
          <cell r="G7">
            <v>4</v>
          </cell>
          <cell r="H7">
            <v>5</v>
          </cell>
          <cell r="I7">
            <v>7</v>
          </cell>
          <cell r="J7">
            <v>8</v>
          </cell>
          <cell r="K7">
            <v>9</v>
          </cell>
          <cell r="L7">
            <v>11</v>
          </cell>
          <cell r="M7">
            <v>12</v>
          </cell>
          <cell r="N7" t="str">
            <v>13</v>
          </cell>
          <cell r="O7" t="str">
            <v>14</v>
          </cell>
        </row>
        <row r="8">
          <cell r="F8" t="e">
            <v>#DIV/0!</v>
          </cell>
          <cell r="G8" t="e">
            <v>#DIV/0!</v>
          </cell>
        </row>
        <row r="9">
          <cell r="F9" t="e">
            <v>#DIV/0!</v>
          </cell>
          <cell r="G9" t="e">
            <v>#DIV/0!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 t="e">
            <v>#DIV/0!</v>
          </cell>
          <cell r="O9">
            <v>0</v>
          </cell>
        </row>
        <row r="10">
          <cell r="F10" t="e">
            <v>#DIV/0!</v>
          </cell>
          <cell r="G10" t="e">
            <v>#DIV/0!</v>
          </cell>
          <cell r="H10">
            <v>0</v>
          </cell>
          <cell r="I10">
            <v>0</v>
          </cell>
          <cell r="K10">
            <v>0</v>
          </cell>
          <cell r="L10">
            <v>0</v>
          </cell>
          <cell r="M10">
            <v>0</v>
          </cell>
          <cell r="N10" t="e">
            <v>#DIV/0!</v>
          </cell>
          <cell r="O10">
            <v>0</v>
          </cell>
        </row>
        <row r="11"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O11">
            <v>0</v>
          </cell>
        </row>
        <row r="12">
          <cell r="I12">
            <v>0</v>
          </cell>
          <cell r="L12">
            <v>0</v>
          </cell>
          <cell r="M12">
            <v>0</v>
          </cell>
          <cell r="O12">
            <v>0</v>
          </cell>
        </row>
        <row r="13">
          <cell r="I13">
            <v>0</v>
          </cell>
          <cell r="L13">
            <v>0</v>
          </cell>
          <cell r="M13">
            <v>0</v>
          </cell>
          <cell r="O13">
            <v>0</v>
          </cell>
        </row>
        <row r="14">
          <cell r="I14">
            <v>0</v>
          </cell>
          <cell r="L14">
            <v>0</v>
          </cell>
          <cell r="M14">
            <v>0</v>
          </cell>
          <cell r="O14">
            <v>0</v>
          </cell>
        </row>
        <row r="15">
          <cell r="I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I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H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</row>
        <row r="18">
          <cell r="I18">
            <v>0</v>
          </cell>
          <cell r="L18">
            <v>0</v>
          </cell>
          <cell r="M18">
            <v>0</v>
          </cell>
          <cell r="O18">
            <v>0</v>
          </cell>
        </row>
        <row r="19">
          <cell r="I19">
            <v>0</v>
          </cell>
          <cell r="L19">
            <v>0</v>
          </cell>
          <cell r="M19">
            <v>0</v>
          </cell>
          <cell r="O19">
            <v>0</v>
          </cell>
        </row>
        <row r="20">
          <cell r="I20">
            <v>0</v>
          </cell>
          <cell r="L20">
            <v>0</v>
          </cell>
          <cell r="M20">
            <v>0</v>
          </cell>
          <cell r="O20">
            <v>0</v>
          </cell>
        </row>
        <row r="21">
          <cell r="I21">
            <v>0</v>
          </cell>
          <cell r="L21">
            <v>0</v>
          </cell>
          <cell r="M21">
            <v>0</v>
          </cell>
          <cell r="O21">
            <v>0</v>
          </cell>
        </row>
        <row r="22">
          <cell r="I22">
            <v>0</v>
          </cell>
          <cell r="L22">
            <v>0</v>
          </cell>
          <cell r="M22">
            <v>0</v>
          </cell>
          <cell r="O22">
            <v>0</v>
          </cell>
        </row>
        <row r="23"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N23" t="e">
            <v>#DIV/0!</v>
          </cell>
          <cell r="O23">
            <v>0</v>
          </cell>
        </row>
        <row r="24">
          <cell r="I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I25">
            <v>0</v>
          </cell>
          <cell r="L25">
            <v>0</v>
          </cell>
          <cell r="M25">
            <v>0</v>
          </cell>
          <cell r="O25">
            <v>0</v>
          </cell>
        </row>
        <row r="26">
          <cell r="I26">
            <v>0</v>
          </cell>
          <cell r="L26">
            <v>0</v>
          </cell>
          <cell r="M26">
            <v>0</v>
          </cell>
          <cell r="O26">
            <v>0</v>
          </cell>
        </row>
        <row r="27">
          <cell r="I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I28">
            <v>0</v>
          </cell>
          <cell r="L28">
            <v>0</v>
          </cell>
          <cell r="M28">
            <v>0</v>
          </cell>
          <cell r="O28">
            <v>0</v>
          </cell>
        </row>
        <row r="29"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 t="e">
            <v>#DIV/0!</v>
          </cell>
          <cell r="O29">
            <v>0</v>
          </cell>
        </row>
        <row r="30">
          <cell r="I30">
            <v>0</v>
          </cell>
          <cell r="L30">
            <v>0</v>
          </cell>
          <cell r="M30">
            <v>0</v>
          </cell>
          <cell r="O30">
            <v>0</v>
          </cell>
        </row>
        <row r="31">
          <cell r="I31">
            <v>0</v>
          </cell>
          <cell r="L31">
            <v>0</v>
          </cell>
          <cell r="M31">
            <v>0</v>
          </cell>
          <cell r="O31">
            <v>0</v>
          </cell>
        </row>
        <row r="32">
          <cell r="I32">
            <v>0</v>
          </cell>
          <cell r="L32">
            <v>0</v>
          </cell>
          <cell r="M32">
            <v>0</v>
          </cell>
          <cell r="O32">
            <v>0</v>
          </cell>
        </row>
        <row r="33">
          <cell r="I33">
            <v>0</v>
          </cell>
          <cell r="L33">
            <v>0</v>
          </cell>
          <cell r="M33">
            <v>0</v>
          </cell>
          <cell r="O33">
            <v>0</v>
          </cell>
        </row>
        <row r="34">
          <cell r="I34">
            <v>0</v>
          </cell>
          <cell r="L34">
            <v>0</v>
          </cell>
          <cell r="M34">
            <v>0</v>
          </cell>
          <cell r="O34">
            <v>0</v>
          </cell>
        </row>
        <row r="35"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</row>
        <row r="36">
          <cell r="I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I37">
            <v>0</v>
          </cell>
          <cell r="L37">
            <v>0</v>
          </cell>
          <cell r="M37">
            <v>0</v>
          </cell>
          <cell r="O37">
            <v>0</v>
          </cell>
        </row>
        <row r="38">
          <cell r="I38">
            <v>0</v>
          </cell>
          <cell r="L38">
            <v>0</v>
          </cell>
          <cell r="M38">
            <v>0</v>
          </cell>
          <cell r="O38">
            <v>0</v>
          </cell>
        </row>
        <row r="39">
          <cell r="I39">
            <v>0</v>
          </cell>
          <cell r="L39">
            <v>0</v>
          </cell>
          <cell r="M39">
            <v>0</v>
          </cell>
          <cell r="O39">
            <v>0</v>
          </cell>
        </row>
        <row r="40">
          <cell r="I40">
            <v>0</v>
          </cell>
          <cell r="L40">
            <v>0</v>
          </cell>
          <cell r="M40">
            <v>0</v>
          </cell>
          <cell r="O40">
            <v>0</v>
          </cell>
        </row>
        <row r="41"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O41">
            <v>0</v>
          </cell>
        </row>
        <row r="42">
          <cell r="I42">
            <v>0</v>
          </cell>
          <cell r="L42">
            <v>0</v>
          </cell>
          <cell r="M42">
            <v>0</v>
          </cell>
          <cell r="O42">
            <v>0</v>
          </cell>
        </row>
        <row r="43">
          <cell r="I43">
            <v>0</v>
          </cell>
          <cell r="L43">
            <v>0</v>
          </cell>
          <cell r="M43">
            <v>0</v>
          </cell>
          <cell r="O43">
            <v>0</v>
          </cell>
        </row>
        <row r="44">
          <cell r="I44">
            <v>0</v>
          </cell>
          <cell r="L44">
            <v>0</v>
          </cell>
          <cell r="M44">
            <v>0</v>
          </cell>
          <cell r="O44">
            <v>0</v>
          </cell>
        </row>
        <row r="45">
          <cell r="I45">
            <v>0</v>
          </cell>
          <cell r="L45">
            <v>0</v>
          </cell>
          <cell r="M45">
            <v>0</v>
          </cell>
          <cell r="O45">
            <v>0</v>
          </cell>
        </row>
        <row r="46">
          <cell r="I46">
            <v>0</v>
          </cell>
          <cell r="L46">
            <v>0</v>
          </cell>
          <cell r="M46">
            <v>0</v>
          </cell>
          <cell r="O46">
            <v>0</v>
          </cell>
        </row>
        <row r="47">
          <cell r="F47" t="e">
            <v>#DIV/0!</v>
          </cell>
          <cell r="G47" t="e">
            <v>#DIV/0!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 t="e">
            <v>#DIV/0!</v>
          </cell>
          <cell r="O47">
            <v>0</v>
          </cell>
        </row>
        <row r="48">
          <cell r="F48" t="e">
            <v>#DIV/0!</v>
          </cell>
          <cell r="G48" t="e">
            <v>#DIV/0!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 t="e">
            <v>#DIV/0!</v>
          </cell>
          <cell r="O48">
            <v>0</v>
          </cell>
        </row>
        <row r="49">
          <cell r="H49">
            <v>0</v>
          </cell>
          <cell r="I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</row>
        <row r="50">
          <cell r="I50">
            <v>0</v>
          </cell>
          <cell r="L50">
            <v>0</v>
          </cell>
          <cell r="M50">
            <v>0</v>
          </cell>
          <cell r="O50">
            <v>0</v>
          </cell>
        </row>
        <row r="51">
          <cell r="I51">
            <v>0</v>
          </cell>
          <cell r="L51">
            <v>0</v>
          </cell>
          <cell r="M51">
            <v>0</v>
          </cell>
          <cell r="O51">
            <v>0</v>
          </cell>
        </row>
        <row r="52">
          <cell r="I52">
            <v>0</v>
          </cell>
          <cell r="L52">
            <v>0</v>
          </cell>
          <cell r="M52">
            <v>0</v>
          </cell>
          <cell r="O52">
            <v>0</v>
          </cell>
        </row>
        <row r="53">
          <cell r="I53">
            <v>0</v>
          </cell>
          <cell r="L53">
            <v>0</v>
          </cell>
          <cell r="M53">
            <v>0</v>
          </cell>
          <cell r="O53">
            <v>0</v>
          </cell>
        </row>
        <row r="54">
          <cell r="I54">
            <v>0</v>
          </cell>
          <cell r="L54">
            <v>0</v>
          </cell>
          <cell r="M54">
            <v>0</v>
          </cell>
          <cell r="O54">
            <v>0</v>
          </cell>
        </row>
        <row r="55">
          <cell r="H55">
            <v>0</v>
          </cell>
          <cell r="I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</row>
        <row r="56">
          <cell r="I56">
            <v>0</v>
          </cell>
          <cell r="L56">
            <v>0</v>
          </cell>
          <cell r="M56">
            <v>0</v>
          </cell>
          <cell r="O56">
            <v>0</v>
          </cell>
        </row>
        <row r="57">
          <cell r="I57">
            <v>0</v>
          </cell>
          <cell r="L57">
            <v>0</v>
          </cell>
          <cell r="M57">
            <v>0</v>
          </cell>
          <cell r="O57">
            <v>0</v>
          </cell>
        </row>
        <row r="58">
          <cell r="I58">
            <v>0</v>
          </cell>
          <cell r="L58">
            <v>0</v>
          </cell>
          <cell r="M58">
            <v>0</v>
          </cell>
          <cell r="O58">
            <v>0</v>
          </cell>
        </row>
        <row r="59">
          <cell r="I59">
            <v>0</v>
          </cell>
          <cell r="L59">
            <v>0</v>
          </cell>
          <cell r="M59">
            <v>0</v>
          </cell>
          <cell r="O59">
            <v>0</v>
          </cell>
        </row>
        <row r="60">
          <cell r="I60">
            <v>0</v>
          </cell>
          <cell r="L60">
            <v>0</v>
          </cell>
          <cell r="M60">
            <v>0</v>
          </cell>
          <cell r="O60">
            <v>0</v>
          </cell>
        </row>
        <row r="61">
          <cell r="H61">
            <v>0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 t="e">
            <v>#DIV/0!</v>
          </cell>
          <cell r="O61">
            <v>0</v>
          </cell>
        </row>
        <row r="62">
          <cell r="I62">
            <v>0</v>
          </cell>
          <cell r="L62">
            <v>0</v>
          </cell>
          <cell r="M62">
            <v>0</v>
          </cell>
          <cell r="O62">
            <v>0</v>
          </cell>
        </row>
        <row r="63">
          <cell r="I63">
            <v>0</v>
          </cell>
          <cell r="L63">
            <v>0</v>
          </cell>
          <cell r="M63">
            <v>0</v>
          </cell>
          <cell r="O63">
            <v>0</v>
          </cell>
        </row>
        <row r="64">
          <cell r="I64">
            <v>0</v>
          </cell>
          <cell r="L64">
            <v>0</v>
          </cell>
          <cell r="M64">
            <v>0</v>
          </cell>
          <cell r="O64">
            <v>0</v>
          </cell>
        </row>
        <row r="65">
          <cell r="I65">
            <v>0</v>
          </cell>
          <cell r="L65">
            <v>0</v>
          </cell>
          <cell r="M65">
            <v>0</v>
          </cell>
          <cell r="O65">
            <v>0</v>
          </cell>
        </row>
        <row r="66">
          <cell r="I66">
            <v>0</v>
          </cell>
          <cell r="L66">
            <v>0</v>
          </cell>
          <cell r="M66">
            <v>0</v>
          </cell>
          <cell r="O66">
            <v>0</v>
          </cell>
        </row>
        <row r="67"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 t="e">
            <v>#DIV/0!</v>
          </cell>
          <cell r="O67">
            <v>0</v>
          </cell>
        </row>
        <row r="68">
          <cell r="I68">
            <v>0</v>
          </cell>
          <cell r="L68">
            <v>0</v>
          </cell>
          <cell r="M68">
            <v>0</v>
          </cell>
          <cell r="O68">
            <v>0</v>
          </cell>
        </row>
        <row r="69">
          <cell r="I69">
            <v>0</v>
          </cell>
          <cell r="L69">
            <v>0</v>
          </cell>
          <cell r="M69">
            <v>0</v>
          </cell>
          <cell r="O69">
            <v>0</v>
          </cell>
        </row>
        <row r="70">
          <cell r="I70">
            <v>0</v>
          </cell>
          <cell r="L70">
            <v>0</v>
          </cell>
          <cell r="M70">
            <v>0</v>
          </cell>
          <cell r="O70">
            <v>0</v>
          </cell>
        </row>
        <row r="71">
          <cell r="I71">
            <v>0</v>
          </cell>
          <cell r="L71">
            <v>0</v>
          </cell>
          <cell r="M71">
            <v>0</v>
          </cell>
          <cell r="O71">
            <v>0</v>
          </cell>
        </row>
        <row r="72">
          <cell r="I72">
            <v>0</v>
          </cell>
          <cell r="L72">
            <v>0</v>
          </cell>
          <cell r="M72">
            <v>0</v>
          </cell>
          <cell r="O72">
            <v>0</v>
          </cell>
        </row>
        <row r="73"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</row>
        <row r="74">
          <cell r="I74">
            <v>0</v>
          </cell>
          <cell r="L74">
            <v>0</v>
          </cell>
          <cell r="M74">
            <v>0</v>
          </cell>
          <cell r="O74">
            <v>0</v>
          </cell>
        </row>
        <row r="75">
          <cell r="I75">
            <v>0</v>
          </cell>
          <cell r="L75">
            <v>0</v>
          </cell>
          <cell r="M75">
            <v>0</v>
          </cell>
          <cell r="O75">
            <v>0</v>
          </cell>
        </row>
        <row r="76">
          <cell r="I76">
            <v>0</v>
          </cell>
          <cell r="L76">
            <v>0</v>
          </cell>
          <cell r="M76">
            <v>0</v>
          </cell>
          <cell r="O76">
            <v>0</v>
          </cell>
        </row>
        <row r="77">
          <cell r="I77">
            <v>0</v>
          </cell>
          <cell r="L77">
            <v>0</v>
          </cell>
          <cell r="M77">
            <v>0</v>
          </cell>
          <cell r="O77">
            <v>0</v>
          </cell>
        </row>
        <row r="78">
          <cell r="I78">
            <v>0</v>
          </cell>
          <cell r="L78">
            <v>0</v>
          </cell>
          <cell r="M78">
            <v>0</v>
          </cell>
          <cell r="O78">
            <v>0</v>
          </cell>
        </row>
        <row r="79"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</row>
        <row r="80">
          <cell r="I80">
            <v>0</v>
          </cell>
          <cell r="L80">
            <v>0</v>
          </cell>
          <cell r="M80">
            <v>0</v>
          </cell>
          <cell r="O80">
            <v>0</v>
          </cell>
        </row>
        <row r="81">
          <cell r="I81">
            <v>0</v>
          </cell>
          <cell r="L81">
            <v>0</v>
          </cell>
          <cell r="M81">
            <v>0</v>
          </cell>
          <cell r="O81">
            <v>0</v>
          </cell>
        </row>
        <row r="82">
          <cell r="I82">
            <v>0</v>
          </cell>
          <cell r="L82">
            <v>0</v>
          </cell>
          <cell r="M82">
            <v>0</v>
          </cell>
          <cell r="O82">
            <v>0</v>
          </cell>
        </row>
        <row r="83">
          <cell r="I83">
            <v>0</v>
          </cell>
          <cell r="L83">
            <v>0</v>
          </cell>
          <cell r="M83">
            <v>0</v>
          </cell>
          <cell r="O83">
            <v>0</v>
          </cell>
        </row>
        <row r="84">
          <cell r="I84">
            <v>0</v>
          </cell>
          <cell r="L84">
            <v>0</v>
          </cell>
          <cell r="M84">
            <v>0</v>
          </cell>
          <cell r="O84">
            <v>0</v>
          </cell>
        </row>
        <row r="85"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</row>
        <row r="86">
          <cell r="F86" t="e">
            <v>#DIV/0!</v>
          </cell>
          <cell r="G86" t="e">
            <v>#DIV/0!</v>
          </cell>
        </row>
        <row r="87">
          <cell r="F87" t="e">
            <v>#DIV/0!</v>
          </cell>
          <cell r="G87" t="e">
            <v>#DIV/0!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 t="e">
            <v>#DIV/0!</v>
          </cell>
          <cell r="O87">
            <v>0</v>
          </cell>
        </row>
        <row r="88">
          <cell r="F88" t="e">
            <v>#DIV/0!</v>
          </cell>
          <cell r="G88" t="e">
            <v>#DIV/0!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 t="e">
            <v>#DIV/0!</v>
          </cell>
          <cell r="O88">
            <v>0</v>
          </cell>
        </row>
        <row r="89"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</row>
        <row r="90">
          <cell r="I90">
            <v>0</v>
          </cell>
          <cell r="L90">
            <v>0</v>
          </cell>
          <cell r="M90">
            <v>0</v>
          </cell>
          <cell r="O90">
            <v>0</v>
          </cell>
        </row>
        <row r="91">
          <cell r="I91">
            <v>0</v>
          </cell>
          <cell r="L91">
            <v>0</v>
          </cell>
          <cell r="M91">
            <v>0</v>
          </cell>
          <cell r="O91">
            <v>0</v>
          </cell>
        </row>
        <row r="92">
          <cell r="I92">
            <v>0</v>
          </cell>
          <cell r="L92">
            <v>0</v>
          </cell>
          <cell r="M92">
            <v>0</v>
          </cell>
          <cell r="O92">
            <v>0</v>
          </cell>
        </row>
        <row r="93">
          <cell r="I93">
            <v>0</v>
          </cell>
          <cell r="L93">
            <v>0</v>
          </cell>
          <cell r="M93">
            <v>0</v>
          </cell>
          <cell r="O93">
            <v>0</v>
          </cell>
        </row>
        <row r="94">
          <cell r="I94">
            <v>0</v>
          </cell>
          <cell r="L94">
            <v>0</v>
          </cell>
          <cell r="M94">
            <v>0</v>
          </cell>
          <cell r="O94">
            <v>0</v>
          </cell>
        </row>
        <row r="95"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</row>
        <row r="96">
          <cell r="I96">
            <v>0</v>
          </cell>
          <cell r="L96">
            <v>0</v>
          </cell>
          <cell r="M96">
            <v>0</v>
          </cell>
          <cell r="O96">
            <v>0</v>
          </cell>
        </row>
        <row r="97">
          <cell r="I97">
            <v>0</v>
          </cell>
          <cell r="L97">
            <v>0</v>
          </cell>
          <cell r="M97">
            <v>0</v>
          </cell>
          <cell r="O97">
            <v>0</v>
          </cell>
        </row>
        <row r="98">
          <cell r="I98">
            <v>0</v>
          </cell>
          <cell r="L98">
            <v>0</v>
          </cell>
          <cell r="M98">
            <v>0</v>
          </cell>
          <cell r="O98">
            <v>0</v>
          </cell>
        </row>
        <row r="99">
          <cell r="I99">
            <v>0</v>
          </cell>
          <cell r="L99">
            <v>0</v>
          </cell>
          <cell r="M99">
            <v>0</v>
          </cell>
          <cell r="O99">
            <v>0</v>
          </cell>
        </row>
        <row r="100">
          <cell r="I100">
            <v>0</v>
          </cell>
          <cell r="L100">
            <v>0</v>
          </cell>
          <cell r="M100">
            <v>0</v>
          </cell>
          <cell r="O100">
            <v>0</v>
          </cell>
        </row>
        <row r="101">
          <cell r="H101">
            <v>0</v>
          </cell>
          <cell r="I101">
            <v>0</v>
          </cell>
          <cell r="K101">
            <v>0</v>
          </cell>
          <cell r="L101">
            <v>0</v>
          </cell>
          <cell r="M101">
            <v>0</v>
          </cell>
          <cell r="N101" t="e">
            <v>#DIV/0!</v>
          </cell>
          <cell r="O101">
            <v>0</v>
          </cell>
        </row>
        <row r="102">
          <cell r="I102">
            <v>0</v>
          </cell>
          <cell r="L102">
            <v>0</v>
          </cell>
          <cell r="M102">
            <v>0</v>
          </cell>
          <cell r="O102">
            <v>0</v>
          </cell>
        </row>
        <row r="103">
          <cell r="I103">
            <v>0</v>
          </cell>
          <cell r="L103">
            <v>0</v>
          </cell>
          <cell r="M103">
            <v>0</v>
          </cell>
          <cell r="O103">
            <v>0</v>
          </cell>
        </row>
        <row r="104">
          <cell r="I104">
            <v>0</v>
          </cell>
          <cell r="L104">
            <v>0</v>
          </cell>
          <cell r="M104">
            <v>0</v>
          </cell>
          <cell r="O104">
            <v>0</v>
          </cell>
        </row>
        <row r="105">
          <cell r="I105">
            <v>0</v>
          </cell>
          <cell r="L105">
            <v>0</v>
          </cell>
          <cell r="M105">
            <v>0</v>
          </cell>
          <cell r="O105">
            <v>0</v>
          </cell>
        </row>
        <row r="106">
          <cell r="I106">
            <v>0</v>
          </cell>
          <cell r="L106">
            <v>0</v>
          </cell>
          <cell r="M106">
            <v>0</v>
          </cell>
          <cell r="O106">
            <v>0</v>
          </cell>
        </row>
        <row r="107"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 t="e">
            <v>#DIV/0!</v>
          </cell>
          <cell r="O107">
            <v>0</v>
          </cell>
        </row>
        <row r="108">
          <cell r="I108">
            <v>0</v>
          </cell>
          <cell r="L108">
            <v>0</v>
          </cell>
          <cell r="M108">
            <v>0</v>
          </cell>
          <cell r="O108">
            <v>0</v>
          </cell>
        </row>
        <row r="109">
          <cell r="I109">
            <v>0</v>
          </cell>
          <cell r="L109">
            <v>0</v>
          </cell>
          <cell r="M109">
            <v>0</v>
          </cell>
          <cell r="O109">
            <v>0</v>
          </cell>
        </row>
        <row r="110">
          <cell r="I110">
            <v>0</v>
          </cell>
          <cell r="L110">
            <v>0</v>
          </cell>
          <cell r="M110">
            <v>0</v>
          </cell>
          <cell r="O110">
            <v>0</v>
          </cell>
        </row>
        <row r="111">
          <cell r="I111">
            <v>0</v>
          </cell>
          <cell r="L111">
            <v>0</v>
          </cell>
          <cell r="M111">
            <v>0</v>
          </cell>
          <cell r="O111">
            <v>0</v>
          </cell>
        </row>
        <row r="112">
          <cell r="I112">
            <v>0</v>
          </cell>
          <cell r="L112">
            <v>0</v>
          </cell>
          <cell r="M112">
            <v>0</v>
          </cell>
          <cell r="O112">
            <v>0</v>
          </cell>
        </row>
        <row r="113">
          <cell r="H113">
            <v>0</v>
          </cell>
          <cell r="I113">
            <v>0</v>
          </cell>
          <cell r="K113">
            <v>0</v>
          </cell>
          <cell r="L113">
            <v>0</v>
          </cell>
          <cell r="M113">
            <v>0</v>
          </cell>
          <cell r="O113">
            <v>0</v>
          </cell>
        </row>
        <row r="114">
          <cell r="I114">
            <v>0</v>
          </cell>
          <cell r="L114">
            <v>0</v>
          </cell>
          <cell r="M114">
            <v>0</v>
          </cell>
          <cell r="O114">
            <v>0</v>
          </cell>
        </row>
        <row r="115">
          <cell r="I115">
            <v>0</v>
          </cell>
          <cell r="L115">
            <v>0</v>
          </cell>
          <cell r="M115">
            <v>0</v>
          </cell>
          <cell r="O115">
            <v>0</v>
          </cell>
        </row>
        <row r="116">
          <cell r="I116">
            <v>0</v>
          </cell>
          <cell r="L116">
            <v>0</v>
          </cell>
          <cell r="M116">
            <v>0</v>
          </cell>
          <cell r="O116">
            <v>0</v>
          </cell>
        </row>
        <row r="117">
          <cell r="I117">
            <v>0</v>
          </cell>
          <cell r="L117">
            <v>0</v>
          </cell>
          <cell r="M117">
            <v>0</v>
          </cell>
          <cell r="O117">
            <v>0</v>
          </cell>
        </row>
        <row r="118">
          <cell r="I118">
            <v>0</v>
          </cell>
          <cell r="L118">
            <v>0</v>
          </cell>
          <cell r="M118">
            <v>0</v>
          </cell>
          <cell r="O118">
            <v>0</v>
          </cell>
        </row>
        <row r="119">
          <cell r="H119">
            <v>0</v>
          </cell>
          <cell r="I119">
            <v>0</v>
          </cell>
          <cell r="K119">
            <v>0</v>
          </cell>
          <cell r="L119">
            <v>0</v>
          </cell>
          <cell r="M119">
            <v>0</v>
          </cell>
          <cell r="O119">
            <v>0</v>
          </cell>
        </row>
        <row r="120">
          <cell r="L120">
            <v>0</v>
          </cell>
          <cell r="M120">
            <v>0</v>
          </cell>
          <cell r="O120">
            <v>0</v>
          </cell>
        </row>
        <row r="121">
          <cell r="I121">
            <v>0</v>
          </cell>
          <cell r="L121">
            <v>0</v>
          </cell>
          <cell r="M121">
            <v>0</v>
          </cell>
          <cell r="O121">
            <v>0</v>
          </cell>
        </row>
        <row r="122">
          <cell r="I122">
            <v>0</v>
          </cell>
          <cell r="L122">
            <v>0</v>
          </cell>
          <cell r="M122">
            <v>0</v>
          </cell>
          <cell r="O122">
            <v>0</v>
          </cell>
        </row>
        <row r="123">
          <cell r="I123">
            <v>0</v>
          </cell>
          <cell r="L123">
            <v>0</v>
          </cell>
          <cell r="M123">
            <v>0</v>
          </cell>
          <cell r="O123">
            <v>0</v>
          </cell>
        </row>
        <row r="124">
          <cell r="I124">
            <v>0</v>
          </cell>
          <cell r="L124">
            <v>0</v>
          </cell>
          <cell r="M124">
            <v>0</v>
          </cell>
          <cell r="O124">
            <v>0</v>
          </cell>
        </row>
        <row r="125">
          <cell r="F125" t="e">
            <v>#DIV/0!</v>
          </cell>
          <cell r="G125" t="e">
            <v>#DIV/0!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 t="e">
            <v>#DIV/0!</v>
          </cell>
          <cell r="O125">
            <v>0</v>
          </cell>
        </row>
        <row r="126">
          <cell r="F126" t="e">
            <v>#DIV/0!</v>
          </cell>
          <cell r="G126" t="e">
            <v>#DIV/0!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 t="e">
            <v>#DIV/0!</v>
          </cell>
          <cell r="O126">
            <v>0</v>
          </cell>
        </row>
        <row r="127">
          <cell r="H127">
            <v>0</v>
          </cell>
          <cell r="I127">
            <v>0</v>
          </cell>
          <cell r="K127">
            <v>0</v>
          </cell>
          <cell r="L127">
            <v>0</v>
          </cell>
          <cell r="M127">
            <v>0</v>
          </cell>
          <cell r="O127">
            <v>0</v>
          </cell>
        </row>
        <row r="128">
          <cell r="I128">
            <v>0</v>
          </cell>
          <cell r="L128">
            <v>0</v>
          </cell>
          <cell r="M128">
            <v>0</v>
          </cell>
          <cell r="O128">
            <v>0</v>
          </cell>
        </row>
        <row r="129">
          <cell r="I129">
            <v>0</v>
          </cell>
          <cell r="L129">
            <v>0</v>
          </cell>
          <cell r="M129">
            <v>0</v>
          </cell>
          <cell r="O129">
            <v>0</v>
          </cell>
        </row>
        <row r="130">
          <cell r="I130">
            <v>0</v>
          </cell>
          <cell r="L130">
            <v>0</v>
          </cell>
          <cell r="M130">
            <v>0</v>
          </cell>
          <cell r="O130">
            <v>0</v>
          </cell>
        </row>
        <row r="131">
          <cell r="I131">
            <v>0</v>
          </cell>
          <cell r="L131">
            <v>0</v>
          </cell>
          <cell r="M131">
            <v>0</v>
          </cell>
          <cell r="O131">
            <v>0</v>
          </cell>
        </row>
        <row r="132">
          <cell r="I132">
            <v>0</v>
          </cell>
          <cell r="L132">
            <v>0</v>
          </cell>
          <cell r="M132">
            <v>0</v>
          </cell>
          <cell r="O132">
            <v>0</v>
          </cell>
        </row>
        <row r="133">
          <cell r="H133">
            <v>0</v>
          </cell>
          <cell r="I133">
            <v>0</v>
          </cell>
          <cell r="K133">
            <v>0</v>
          </cell>
          <cell r="L133">
            <v>0</v>
          </cell>
          <cell r="M133">
            <v>0</v>
          </cell>
          <cell r="O133">
            <v>0</v>
          </cell>
        </row>
        <row r="134">
          <cell r="I134">
            <v>0</v>
          </cell>
          <cell r="L134">
            <v>0</v>
          </cell>
          <cell r="M134">
            <v>0</v>
          </cell>
          <cell r="O134">
            <v>0</v>
          </cell>
        </row>
        <row r="135">
          <cell r="I135">
            <v>0</v>
          </cell>
          <cell r="L135">
            <v>0</v>
          </cell>
          <cell r="M135">
            <v>0</v>
          </cell>
          <cell r="O135">
            <v>0</v>
          </cell>
        </row>
        <row r="136">
          <cell r="I136">
            <v>0</v>
          </cell>
          <cell r="L136">
            <v>0</v>
          </cell>
          <cell r="M136">
            <v>0</v>
          </cell>
          <cell r="O136">
            <v>0</v>
          </cell>
        </row>
        <row r="137">
          <cell r="I137">
            <v>0</v>
          </cell>
          <cell r="L137">
            <v>0</v>
          </cell>
          <cell r="M137">
            <v>0</v>
          </cell>
          <cell r="O137">
            <v>0</v>
          </cell>
        </row>
        <row r="138">
          <cell r="I138">
            <v>0</v>
          </cell>
          <cell r="L138">
            <v>0</v>
          </cell>
          <cell r="M138">
            <v>0</v>
          </cell>
          <cell r="O138">
            <v>0</v>
          </cell>
        </row>
        <row r="139">
          <cell r="H139">
            <v>0</v>
          </cell>
          <cell r="I139">
            <v>0</v>
          </cell>
          <cell r="K139">
            <v>0</v>
          </cell>
          <cell r="L139">
            <v>0</v>
          </cell>
          <cell r="M139">
            <v>0</v>
          </cell>
          <cell r="N139" t="e">
            <v>#DIV/0!</v>
          </cell>
          <cell r="O139">
            <v>0</v>
          </cell>
        </row>
        <row r="140">
          <cell r="I140">
            <v>0</v>
          </cell>
          <cell r="L140">
            <v>0</v>
          </cell>
          <cell r="M140">
            <v>0</v>
          </cell>
          <cell r="O140">
            <v>0</v>
          </cell>
        </row>
        <row r="141">
          <cell r="I141">
            <v>0</v>
          </cell>
          <cell r="L141">
            <v>0</v>
          </cell>
          <cell r="M141">
            <v>0</v>
          </cell>
          <cell r="O141">
            <v>0</v>
          </cell>
        </row>
        <row r="142">
          <cell r="I142">
            <v>0</v>
          </cell>
          <cell r="L142">
            <v>0</v>
          </cell>
          <cell r="M142">
            <v>0</v>
          </cell>
          <cell r="O142">
            <v>0</v>
          </cell>
        </row>
        <row r="143">
          <cell r="I143">
            <v>0</v>
          </cell>
          <cell r="L143">
            <v>0</v>
          </cell>
          <cell r="M143">
            <v>0</v>
          </cell>
          <cell r="O143">
            <v>0</v>
          </cell>
        </row>
        <row r="144">
          <cell r="I144">
            <v>0</v>
          </cell>
          <cell r="L144">
            <v>0</v>
          </cell>
          <cell r="M144">
            <v>0</v>
          </cell>
          <cell r="O144">
            <v>0</v>
          </cell>
        </row>
        <row r="145">
          <cell r="H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 t="e">
            <v>#DIV/0!</v>
          </cell>
          <cell r="O145">
            <v>0</v>
          </cell>
        </row>
        <row r="146">
          <cell r="I146">
            <v>0</v>
          </cell>
          <cell r="L146">
            <v>0</v>
          </cell>
          <cell r="M146">
            <v>0</v>
          </cell>
          <cell r="O146">
            <v>0</v>
          </cell>
        </row>
        <row r="147">
          <cell r="I147">
            <v>0</v>
          </cell>
          <cell r="L147">
            <v>0</v>
          </cell>
          <cell r="M147">
            <v>0</v>
          </cell>
          <cell r="O147">
            <v>0</v>
          </cell>
        </row>
        <row r="148">
          <cell r="I148">
            <v>0</v>
          </cell>
          <cell r="L148">
            <v>0</v>
          </cell>
          <cell r="M148">
            <v>0</v>
          </cell>
          <cell r="O148">
            <v>0</v>
          </cell>
        </row>
        <row r="149">
          <cell r="I149">
            <v>0</v>
          </cell>
          <cell r="L149">
            <v>0</v>
          </cell>
          <cell r="M149">
            <v>0</v>
          </cell>
          <cell r="O149">
            <v>0</v>
          </cell>
        </row>
        <row r="150">
          <cell r="I150">
            <v>0</v>
          </cell>
          <cell r="L150">
            <v>0</v>
          </cell>
          <cell r="M150">
            <v>0</v>
          </cell>
          <cell r="O150">
            <v>0</v>
          </cell>
        </row>
        <row r="151">
          <cell r="H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O151">
            <v>0</v>
          </cell>
        </row>
        <row r="152">
          <cell r="I152">
            <v>0</v>
          </cell>
          <cell r="L152">
            <v>0</v>
          </cell>
          <cell r="M152">
            <v>0</v>
          </cell>
          <cell r="O152">
            <v>0</v>
          </cell>
        </row>
        <row r="153">
          <cell r="I153">
            <v>0</v>
          </cell>
          <cell r="L153">
            <v>0</v>
          </cell>
          <cell r="M153">
            <v>0</v>
          </cell>
          <cell r="O153">
            <v>0</v>
          </cell>
        </row>
        <row r="154">
          <cell r="I154">
            <v>0</v>
          </cell>
          <cell r="L154">
            <v>0</v>
          </cell>
          <cell r="M154">
            <v>0</v>
          </cell>
          <cell r="O154">
            <v>0</v>
          </cell>
        </row>
        <row r="155">
          <cell r="I155">
            <v>0</v>
          </cell>
          <cell r="L155">
            <v>0</v>
          </cell>
          <cell r="M155">
            <v>0</v>
          </cell>
          <cell r="O155">
            <v>0</v>
          </cell>
        </row>
        <row r="156">
          <cell r="I156">
            <v>0</v>
          </cell>
          <cell r="L156">
            <v>0</v>
          </cell>
          <cell r="M156">
            <v>0</v>
          </cell>
          <cell r="O156">
            <v>0</v>
          </cell>
        </row>
        <row r="157">
          <cell r="H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O157">
            <v>0</v>
          </cell>
        </row>
        <row r="158">
          <cell r="I158">
            <v>0</v>
          </cell>
          <cell r="L158">
            <v>0</v>
          </cell>
          <cell r="M158">
            <v>0</v>
          </cell>
          <cell r="O158">
            <v>0</v>
          </cell>
        </row>
        <row r="159">
          <cell r="I159">
            <v>0</v>
          </cell>
          <cell r="L159">
            <v>0</v>
          </cell>
          <cell r="M159">
            <v>0</v>
          </cell>
          <cell r="O159">
            <v>0</v>
          </cell>
        </row>
        <row r="160">
          <cell r="I160">
            <v>0</v>
          </cell>
          <cell r="L160">
            <v>0</v>
          </cell>
          <cell r="M160">
            <v>0</v>
          </cell>
          <cell r="O160">
            <v>0</v>
          </cell>
        </row>
        <row r="161">
          <cell r="I161">
            <v>0</v>
          </cell>
          <cell r="L161">
            <v>0</v>
          </cell>
          <cell r="M161">
            <v>0</v>
          </cell>
          <cell r="O161">
            <v>0</v>
          </cell>
        </row>
        <row r="162">
          <cell r="I162">
            <v>0</v>
          </cell>
          <cell r="L162">
            <v>0</v>
          </cell>
          <cell r="M162">
            <v>0</v>
          </cell>
          <cell r="O162">
            <v>0</v>
          </cell>
        </row>
        <row r="163">
          <cell r="H163">
            <v>0</v>
          </cell>
          <cell r="I163">
            <v>0</v>
          </cell>
          <cell r="K163">
            <v>0</v>
          </cell>
          <cell r="L163">
            <v>0</v>
          </cell>
          <cell r="M163">
            <v>0</v>
          </cell>
          <cell r="O163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6"/>
      <sheetName val="15"/>
      <sheetName val="17.1"/>
      <sheetName val="21.3"/>
      <sheetName val="2.3"/>
      <sheetName val="4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Control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ФБР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_x0018_O___"/>
      <sheetName val="_x0018_O_"/>
      <sheetName val="T0"/>
      <sheetName val="T25"/>
      <sheetName val="T31"/>
      <sheetName val="Расчет НВВ общий"/>
      <sheetName val="уф-61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5f_x0018_O_x005f_x0000__x00"/>
      <sheetName val=" O___"/>
      <sheetName val=" O_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Проводки'02"/>
      <sheetName val="group structure"/>
      <sheetName val="Баланс"/>
      <sheetName val="сведения"/>
      <sheetName val="合成単価作成・-bldg"/>
      <sheetName val="Curves"/>
      <sheetName val="Note"/>
      <sheetName val="Heads"/>
      <sheetName val="Dbase"/>
      <sheetName val="Tables"/>
      <sheetName val="Page 2"/>
      <sheetName val="Служебный лист"/>
      <sheetName val="прогноз_1"/>
      <sheetName val="на 1 тут"/>
      <sheetName val="HO_hrs"/>
      <sheetName val="ESTI."/>
      <sheetName val="DI-ESTI"/>
      <sheetName val="main gate house"/>
      <sheetName val="см-2 шатурс сети  проект работы"/>
      <sheetName val="бддс_свод"/>
      <sheetName val="TECHSHEET"/>
      <sheetName val="Калькуляция кв"/>
      <sheetName val="Уравнения"/>
      <sheetName val="расчетный"/>
      <sheetName val="расчет"/>
      <sheetName val="income statement"/>
      <sheetName val="Форма сетевой график ЭРСБ"/>
      <sheetName val="B inputs"/>
      <sheetName val="KrasInputs"/>
      <sheetName val="OMinputs"/>
      <sheetName val="TVinputs"/>
      <sheetName val="Info"/>
      <sheetName val="Grouplist"/>
      <sheetName val="Variables"/>
      <sheetName val="GLC_ratios_Jun"/>
      <sheetName val="Исходные данные"/>
      <sheetName val="ras bs"/>
      <sheetName val="Dimensions"/>
      <sheetName val="Бюджет_6ме"/>
      <sheetName val="Бюджет_6ме쨌/"/>
      <sheetName val="Бюджет_6ме쨀/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P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>
        <row r="8">
          <cell r="D8">
            <v>15739</v>
          </cell>
        </row>
      </sheetData>
      <sheetData sheetId="139">
        <row r="8">
          <cell r="D8">
            <v>15739</v>
          </cell>
        </row>
      </sheetData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8">
          <cell r="D8">
            <v>15739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>
        <row r="2">
          <cell r="A2">
            <v>0</v>
          </cell>
        </row>
      </sheetData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 refreshError="1"/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 t="str">
            <v>ТЭС-1</v>
          </cell>
        </row>
      </sheetData>
      <sheetData sheetId="276">
        <row r="2">
          <cell r="A2" t="str">
            <v>ТЭС-1</v>
          </cell>
        </row>
      </sheetData>
      <sheetData sheetId="277" refreshError="1"/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2">
          <cell r="A2">
            <v>0</v>
          </cell>
        </row>
      </sheetData>
      <sheetData sheetId="419">
        <row r="2">
          <cell r="A2">
            <v>0</v>
          </cell>
        </row>
      </sheetData>
      <sheetData sheetId="420">
        <row r="2">
          <cell r="A2">
            <v>0</v>
          </cell>
        </row>
      </sheetData>
      <sheetData sheetId="421">
        <row r="2">
          <cell r="A2">
            <v>0</v>
          </cell>
        </row>
      </sheetData>
      <sheetData sheetId="422">
        <row r="2">
          <cell r="A2">
            <v>0</v>
          </cell>
        </row>
      </sheetData>
      <sheetData sheetId="423">
        <row r="2">
          <cell r="A2">
            <v>0</v>
          </cell>
        </row>
      </sheetData>
      <sheetData sheetId="424">
        <row r="2">
          <cell r="A2">
            <v>0</v>
          </cell>
        </row>
      </sheetData>
      <sheetData sheetId="425">
        <row r="2">
          <cell r="A2">
            <v>0</v>
          </cell>
        </row>
      </sheetData>
      <sheetData sheetId="426">
        <row r="2">
          <cell r="A2">
            <v>0</v>
          </cell>
        </row>
      </sheetData>
      <sheetData sheetId="427">
        <row r="2">
          <cell r="A2">
            <v>0</v>
          </cell>
        </row>
      </sheetData>
      <sheetData sheetId="428">
        <row r="2">
          <cell r="A2">
            <v>0</v>
          </cell>
        </row>
      </sheetData>
      <sheetData sheetId="429">
        <row r="2">
          <cell r="A2">
            <v>0</v>
          </cell>
        </row>
      </sheetData>
      <sheetData sheetId="430">
        <row r="2">
          <cell r="A2">
            <v>0</v>
          </cell>
        </row>
      </sheetData>
      <sheetData sheetId="431">
        <row r="2">
          <cell r="A2">
            <v>0</v>
          </cell>
        </row>
      </sheetData>
      <sheetData sheetId="432">
        <row r="2">
          <cell r="A2">
            <v>0</v>
          </cell>
        </row>
      </sheetData>
      <sheetData sheetId="433">
        <row r="2">
          <cell r="A2">
            <v>0</v>
          </cell>
        </row>
      </sheetData>
      <sheetData sheetId="434">
        <row r="2">
          <cell r="A2">
            <v>0</v>
          </cell>
        </row>
      </sheetData>
      <sheetData sheetId="435">
        <row r="2">
          <cell r="A2">
            <v>0</v>
          </cell>
        </row>
      </sheetData>
      <sheetData sheetId="436">
        <row r="2">
          <cell r="A2">
            <v>0</v>
          </cell>
        </row>
      </sheetData>
      <sheetData sheetId="437">
        <row r="8">
          <cell r="D8">
            <v>15739</v>
          </cell>
        </row>
      </sheetData>
      <sheetData sheetId="438">
        <row r="8">
          <cell r="D8">
            <v>15739</v>
          </cell>
        </row>
      </sheetData>
      <sheetData sheetId="439">
        <row r="8">
          <cell r="D8">
            <v>15739</v>
          </cell>
        </row>
      </sheetData>
      <sheetData sheetId="440">
        <row r="8">
          <cell r="D8">
            <v>15739</v>
          </cell>
        </row>
      </sheetData>
      <sheetData sheetId="441">
        <row r="8">
          <cell r="D8">
            <v>15739</v>
          </cell>
        </row>
      </sheetData>
      <sheetData sheetId="442">
        <row r="8">
          <cell r="D8">
            <v>15739</v>
          </cell>
        </row>
      </sheetData>
      <sheetData sheetId="443">
        <row r="8">
          <cell r="D8">
            <v>15739</v>
          </cell>
        </row>
      </sheetData>
      <sheetData sheetId="444">
        <row r="8">
          <cell r="D8">
            <v>15739</v>
          </cell>
        </row>
      </sheetData>
      <sheetData sheetId="445">
        <row r="8">
          <cell r="D8">
            <v>15739</v>
          </cell>
        </row>
      </sheetData>
      <sheetData sheetId="446">
        <row r="8">
          <cell r="D8">
            <v>15739</v>
          </cell>
        </row>
      </sheetData>
      <sheetData sheetId="447">
        <row r="8">
          <cell r="D8">
            <v>15739</v>
          </cell>
        </row>
      </sheetData>
      <sheetData sheetId="448">
        <row r="8">
          <cell r="D8">
            <v>15739</v>
          </cell>
        </row>
      </sheetData>
      <sheetData sheetId="449">
        <row r="8">
          <cell r="D8">
            <v>15739</v>
          </cell>
        </row>
      </sheetData>
      <sheetData sheetId="450">
        <row r="8">
          <cell r="D8">
            <v>15739</v>
          </cell>
        </row>
      </sheetData>
      <sheetData sheetId="451">
        <row r="8">
          <cell r="D8">
            <v>15739</v>
          </cell>
        </row>
      </sheetData>
      <sheetData sheetId="452">
        <row r="8">
          <cell r="D8">
            <v>15739</v>
          </cell>
        </row>
      </sheetData>
      <sheetData sheetId="453">
        <row r="8">
          <cell r="D8">
            <v>15739</v>
          </cell>
        </row>
      </sheetData>
      <sheetData sheetId="454">
        <row r="8">
          <cell r="D8">
            <v>15739</v>
          </cell>
        </row>
      </sheetData>
      <sheetData sheetId="455">
        <row r="8">
          <cell r="D8">
            <v>15739</v>
          </cell>
        </row>
      </sheetData>
      <sheetData sheetId="456">
        <row r="8">
          <cell r="D8">
            <v>15739</v>
          </cell>
        </row>
      </sheetData>
      <sheetData sheetId="457">
        <row r="8">
          <cell r="D8">
            <v>15739</v>
          </cell>
        </row>
      </sheetData>
      <sheetData sheetId="458">
        <row r="8">
          <cell r="D8">
            <v>15739</v>
          </cell>
        </row>
      </sheetData>
      <sheetData sheetId="459">
        <row r="8">
          <cell r="D8">
            <v>15739</v>
          </cell>
        </row>
      </sheetData>
      <sheetData sheetId="460">
        <row r="8">
          <cell r="D8">
            <v>15739</v>
          </cell>
        </row>
      </sheetData>
      <sheetData sheetId="461">
        <row r="8">
          <cell r="D8">
            <v>15739</v>
          </cell>
        </row>
      </sheetData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2">
          <cell r="A2">
            <v>0</v>
          </cell>
        </row>
      </sheetData>
      <sheetData sheetId="482">
        <row r="2">
          <cell r="A2">
            <v>0</v>
          </cell>
        </row>
      </sheetData>
      <sheetData sheetId="483">
        <row r="2">
          <cell r="A2">
            <v>0</v>
          </cell>
        </row>
      </sheetData>
      <sheetData sheetId="484">
        <row r="2">
          <cell r="A2">
            <v>0</v>
          </cell>
        </row>
      </sheetData>
      <sheetData sheetId="485">
        <row r="2">
          <cell r="A2">
            <v>0</v>
          </cell>
        </row>
      </sheetData>
      <sheetData sheetId="486">
        <row r="2">
          <cell r="A2">
            <v>0</v>
          </cell>
        </row>
      </sheetData>
      <sheetData sheetId="487">
        <row r="2">
          <cell r="A2">
            <v>0</v>
          </cell>
        </row>
      </sheetData>
      <sheetData sheetId="488">
        <row r="2">
          <cell r="A2" t="str">
            <v>ТЭС-1</v>
          </cell>
        </row>
      </sheetData>
      <sheetData sheetId="489">
        <row r="2">
          <cell r="A2">
            <v>0</v>
          </cell>
        </row>
      </sheetData>
      <sheetData sheetId="490">
        <row r="2">
          <cell r="A2">
            <v>0</v>
          </cell>
        </row>
      </sheetData>
      <sheetData sheetId="491">
        <row r="2">
          <cell r="A2" t="str">
            <v>ТЭС-1</v>
          </cell>
        </row>
      </sheetData>
      <sheetData sheetId="492">
        <row r="2">
          <cell r="A2">
            <v>0</v>
          </cell>
        </row>
      </sheetData>
      <sheetData sheetId="493">
        <row r="2">
          <cell r="A2">
            <v>0</v>
          </cell>
        </row>
      </sheetData>
      <sheetData sheetId="494">
        <row r="2">
          <cell r="A2" t="str">
            <v>ТЭС-1</v>
          </cell>
        </row>
      </sheetData>
      <sheetData sheetId="495">
        <row r="2">
          <cell r="A2">
            <v>0</v>
          </cell>
        </row>
      </sheetData>
      <sheetData sheetId="496">
        <row r="2">
          <cell r="A2">
            <v>0</v>
          </cell>
        </row>
      </sheetData>
      <sheetData sheetId="497">
        <row r="2">
          <cell r="A2">
            <v>0</v>
          </cell>
        </row>
      </sheetData>
      <sheetData sheetId="498">
        <row r="2">
          <cell r="A2">
            <v>0</v>
          </cell>
        </row>
      </sheetData>
      <sheetData sheetId="499">
        <row r="2">
          <cell r="A2">
            <v>0</v>
          </cell>
        </row>
      </sheetData>
      <sheetData sheetId="500">
        <row r="2">
          <cell r="A2">
            <v>0</v>
          </cell>
        </row>
      </sheetData>
      <sheetData sheetId="501">
        <row r="2">
          <cell r="A2">
            <v>0</v>
          </cell>
        </row>
      </sheetData>
      <sheetData sheetId="502">
        <row r="2">
          <cell r="A2">
            <v>0</v>
          </cell>
        </row>
      </sheetData>
      <sheetData sheetId="503">
        <row r="2">
          <cell r="A2">
            <v>0</v>
          </cell>
        </row>
      </sheetData>
      <sheetData sheetId="504">
        <row r="2">
          <cell r="A2">
            <v>0</v>
          </cell>
        </row>
      </sheetData>
      <sheetData sheetId="505">
        <row r="2">
          <cell r="A2">
            <v>0</v>
          </cell>
        </row>
      </sheetData>
      <sheetData sheetId="506">
        <row r="2">
          <cell r="A2">
            <v>0</v>
          </cell>
        </row>
      </sheetData>
      <sheetData sheetId="507">
        <row r="2">
          <cell r="A2">
            <v>0</v>
          </cell>
        </row>
      </sheetData>
      <sheetData sheetId="508">
        <row r="2">
          <cell r="A2">
            <v>0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 t="str">
            <v>ТЭС-1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 t="str">
            <v>ТЭС-1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>
        <row r="2">
          <cell r="A2">
            <v>0</v>
          </cell>
        </row>
      </sheetData>
      <sheetData sheetId="529">
        <row r="2">
          <cell r="A2">
            <v>0</v>
          </cell>
        </row>
      </sheetData>
      <sheetData sheetId="530">
        <row r="2">
          <cell r="A2">
            <v>0</v>
          </cell>
        </row>
      </sheetData>
      <sheetData sheetId="531">
        <row r="2">
          <cell r="A2">
            <v>0</v>
          </cell>
        </row>
      </sheetData>
      <sheetData sheetId="532">
        <row r="2">
          <cell r="A2">
            <v>0</v>
          </cell>
        </row>
      </sheetData>
      <sheetData sheetId="533">
        <row r="2">
          <cell r="A2">
            <v>0</v>
          </cell>
        </row>
      </sheetData>
      <sheetData sheetId="534">
        <row r="2">
          <cell r="A2">
            <v>0</v>
          </cell>
        </row>
      </sheetData>
      <sheetData sheetId="535">
        <row r="2">
          <cell r="A2">
            <v>0</v>
          </cell>
        </row>
      </sheetData>
      <sheetData sheetId="536">
        <row r="2">
          <cell r="A2">
            <v>0</v>
          </cell>
        </row>
      </sheetData>
      <sheetData sheetId="537">
        <row r="2">
          <cell r="A2">
            <v>0</v>
          </cell>
        </row>
      </sheetData>
      <sheetData sheetId="538">
        <row r="2">
          <cell r="A2">
            <v>0</v>
          </cell>
        </row>
      </sheetData>
      <sheetData sheetId="539">
        <row r="2">
          <cell r="A2">
            <v>0</v>
          </cell>
        </row>
      </sheetData>
      <sheetData sheetId="540">
        <row r="2">
          <cell r="A2">
            <v>0</v>
          </cell>
        </row>
      </sheetData>
      <sheetData sheetId="541">
        <row r="2">
          <cell r="A2">
            <v>0</v>
          </cell>
        </row>
      </sheetData>
      <sheetData sheetId="542">
        <row r="2">
          <cell r="A2">
            <v>0</v>
          </cell>
        </row>
      </sheetData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>
        <row r="2">
          <cell r="A2">
            <v>0</v>
          </cell>
        </row>
      </sheetData>
      <sheetData sheetId="557">
        <row r="2">
          <cell r="A2">
            <v>0</v>
          </cell>
        </row>
      </sheetData>
      <sheetData sheetId="558">
        <row r="2">
          <cell r="A2">
            <v>0</v>
          </cell>
        </row>
      </sheetData>
      <sheetData sheetId="559">
        <row r="2">
          <cell r="A2">
            <v>0</v>
          </cell>
        </row>
      </sheetData>
      <sheetData sheetId="560">
        <row r="2">
          <cell r="A2">
            <v>0</v>
          </cell>
        </row>
      </sheetData>
      <sheetData sheetId="561">
        <row r="2">
          <cell r="A2">
            <v>0</v>
          </cell>
        </row>
      </sheetData>
      <sheetData sheetId="562">
        <row r="2">
          <cell r="A2">
            <v>0</v>
          </cell>
        </row>
      </sheetData>
      <sheetData sheetId="563">
        <row r="2">
          <cell r="A2">
            <v>0</v>
          </cell>
        </row>
      </sheetData>
      <sheetData sheetId="564">
        <row r="2">
          <cell r="A2">
            <v>0</v>
          </cell>
        </row>
      </sheetData>
      <sheetData sheetId="565">
        <row r="2">
          <cell r="A2">
            <v>0</v>
          </cell>
        </row>
      </sheetData>
      <sheetData sheetId="566">
        <row r="2">
          <cell r="A2">
            <v>0</v>
          </cell>
        </row>
      </sheetData>
      <sheetData sheetId="567">
        <row r="2">
          <cell r="A2">
            <v>0</v>
          </cell>
        </row>
      </sheetData>
      <sheetData sheetId="568">
        <row r="2">
          <cell r="A2">
            <v>0</v>
          </cell>
        </row>
      </sheetData>
      <sheetData sheetId="569">
        <row r="2">
          <cell r="A2">
            <v>0</v>
          </cell>
        </row>
      </sheetData>
      <sheetData sheetId="570">
        <row r="2">
          <cell r="A2">
            <v>0</v>
          </cell>
        </row>
      </sheetData>
      <sheetData sheetId="571">
        <row r="2">
          <cell r="A2">
            <v>0</v>
          </cell>
        </row>
      </sheetData>
      <sheetData sheetId="572">
        <row r="2">
          <cell r="A2">
            <v>0</v>
          </cell>
        </row>
      </sheetData>
      <sheetData sheetId="573">
        <row r="2">
          <cell r="A2">
            <v>0</v>
          </cell>
        </row>
      </sheetData>
      <sheetData sheetId="574">
        <row r="2">
          <cell r="A2">
            <v>0</v>
          </cell>
        </row>
      </sheetData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>
        <row r="2">
          <cell r="A2">
            <v>0</v>
          </cell>
        </row>
      </sheetData>
      <sheetData sheetId="606">
        <row r="2">
          <cell r="A2">
            <v>0</v>
          </cell>
        </row>
      </sheetData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>
        <row r="2">
          <cell r="A2">
            <v>0</v>
          </cell>
        </row>
      </sheetData>
      <sheetData sheetId="651"/>
      <sheetData sheetId="652">
        <row r="2">
          <cell r="A2">
            <v>0</v>
          </cell>
        </row>
      </sheetData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>
        <row r="2">
          <cell r="A2">
            <v>0</v>
          </cell>
        </row>
      </sheetData>
      <sheetData sheetId="670"/>
      <sheetData sheetId="671" refreshError="1"/>
      <sheetData sheetId="672" refreshError="1"/>
      <sheetData sheetId="673" refreshError="1"/>
      <sheetData sheetId="674"/>
      <sheetData sheetId="675"/>
      <sheetData sheetId="676" refreshError="1"/>
      <sheetData sheetId="677" refreshError="1"/>
      <sheetData sheetId="678" refreshError="1"/>
      <sheetData sheetId="679" refreshError="1"/>
      <sheetData sheetId="680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681">
        <row r="8">
          <cell r="D8">
            <v>15739</v>
          </cell>
        </row>
      </sheetData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/>
      <sheetData sheetId="688"/>
      <sheetData sheetId="68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Нива"/>
      <sheetName val="Темижбек"/>
      <sheetName val="Мелиоратор"/>
      <sheetName val="Подлесная"/>
      <sheetName val="Смета на п.ст. Нива"/>
    </sheetNames>
    <sheetDataSet>
      <sheetData sheetId="0" refreshError="1"/>
      <sheetData sheetId="1">
        <row r="101">
          <cell r="I101">
            <v>4242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Лист1"/>
      <sheetName val="TEHSHEET"/>
    </sheetNames>
    <sheetDataSet>
      <sheetData sheetId="0"/>
      <sheetData sheetId="1"/>
      <sheetData sheetId="2">
        <row r="13">
          <cell r="E13" t="str">
            <v>Ставропольский край</v>
          </cell>
        </row>
        <row r="21">
          <cell r="D21" t="str">
            <v>МУП "Горэлектросеть" г. Ставрополь</v>
          </cell>
          <cell r="I21">
            <v>2633005874</v>
          </cell>
        </row>
        <row r="27">
          <cell r="F27" t="str">
            <v>Предложение организации</v>
          </cell>
        </row>
      </sheetData>
      <sheetData sheetId="3"/>
      <sheetData sheetId="4"/>
      <sheetData sheetId="5">
        <row r="17">
          <cell r="I17">
            <v>469.84445770120851</v>
          </cell>
          <cell r="N17">
            <v>516.92380467986629</v>
          </cell>
          <cell r="S17">
            <v>537.0990038570327</v>
          </cell>
          <cell r="X17">
            <v>536.54096811519685</v>
          </cell>
          <cell r="AC17">
            <v>434.53</v>
          </cell>
        </row>
        <row r="19">
          <cell r="Z19">
            <v>35.96</v>
          </cell>
          <cell r="AB19">
            <v>966.54</v>
          </cell>
        </row>
        <row r="20">
          <cell r="F20">
            <v>32.333868927680797</v>
          </cell>
          <cell r="H20">
            <v>869.07613107231919</v>
          </cell>
          <cell r="K20">
            <v>33.96397787531172</v>
          </cell>
          <cell r="M20">
            <v>912.89052212468835</v>
          </cell>
          <cell r="R20">
            <v>952.02266222443893</v>
          </cell>
          <cell r="U20">
            <v>35.673815792518702</v>
          </cell>
          <cell r="W20">
            <v>958.84788420748134</v>
          </cell>
        </row>
        <row r="23">
          <cell r="I23">
            <v>1.17</v>
          </cell>
          <cell r="N23">
            <v>1.3432999999999999</v>
          </cell>
          <cell r="S23">
            <v>1.17</v>
          </cell>
          <cell r="X23">
            <v>1.171</v>
          </cell>
          <cell r="AC23">
            <v>1.33</v>
          </cell>
        </row>
        <row r="25">
          <cell r="F25">
            <v>32.377000000000002</v>
          </cell>
          <cell r="H25">
            <v>370.17500000000001</v>
          </cell>
          <cell r="I25">
            <v>427.255</v>
          </cell>
          <cell r="K25">
            <v>33.922699999999999</v>
          </cell>
          <cell r="M25">
            <v>344.02740000000006</v>
          </cell>
          <cell r="N25">
            <v>441.37350000000004</v>
          </cell>
          <cell r="R25">
            <v>374.3</v>
          </cell>
          <cell r="S25">
            <v>477.93600000000004</v>
          </cell>
          <cell r="U25">
            <v>35.636399999999995</v>
          </cell>
          <cell r="W25">
            <v>374.64159999999993</v>
          </cell>
          <cell r="X25">
            <v>467.27100000000007</v>
          </cell>
          <cell r="Z25">
            <v>35.96</v>
          </cell>
          <cell r="AB25">
            <v>483.98</v>
          </cell>
          <cell r="AC25">
            <v>364.54</v>
          </cell>
        </row>
      </sheetData>
      <sheetData sheetId="6">
        <row r="17">
          <cell r="I17">
            <v>80.323653935612967</v>
          </cell>
          <cell r="N17">
            <v>64.144877084103342</v>
          </cell>
          <cell r="S17">
            <v>86.392115509858144</v>
          </cell>
          <cell r="X17">
            <v>66.487928993761386</v>
          </cell>
          <cell r="AC17">
            <v>67.329423226021603</v>
          </cell>
        </row>
        <row r="19">
          <cell r="Z19">
            <v>5.5750000000000002</v>
          </cell>
          <cell r="AB19">
            <v>149.815</v>
          </cell>
        </row>
        <row r="20">
          <cell r="F20">
            <v>7.67</v>
          </cell>
          <cell r="H20">
            <v>140</v>
          </cell>
          <cell r="K20">
            <v>5.2</v>
          </cell>
          <cell r="M20">
            <v>142</v>
          </cell>
          <cell r="R20">
            <v>156.80000000000001</v>
          </cell>
          <cell r="U20">
            <v>5.5192500000000004</v>
          </cell>
          <cell r="W20">
            <v>148.1</v>
          </cell>
        </row>
        <row r="21">
          <cell r="H21">
            <v>4.4676887713281834</v>
          </cell>
          <cell r="I21">
            <v>6.3836539356129656</v>
          </cell>
          <cell r="K21">
            <v>0</v>
          </cell>
          <cell r="L21">
            <v>0</v>
          </cell>
          <cell r="M21">
            <v>8.0418397883907318</v>
          </cell>
          <cell r="N21">
            <v>11.490577084103339</v>
          </cell>
          <cell r="R21">
            <v>6.2547642798594563</v>
          </cell>
          <cell r="S21">
            <v>8.9371155098581507</v>
          </cell>
          <cell r="U21">
            <v>0</v>
          </cell>
          <cell r="V21">
            <v>0</v>
          </cell>
          <cell r="W21">
            <v>7.3716864726915032</v>
          </cell>
          <cell r="X21">
            <v>10.533028993761393</v>
          </cell>
          <cell r="AB21">
            <v>7.4461479522136393</v>
          </cell>
          <cell r="AC21">
            <v>10.639423226021609</v>
          </cell>
        </row>
        <row r="23">
          <cell r="I23">
            <v>0.1</v>
          </cell>
          <cell r="N23">
            <v>0.1</v>
          </cell>
          <cell r="S23">
            <v>1.7999999999999999E-2</v>
          </cell>
          <cell r="X23">
            <v>0.01</v>
          </cell>
          <cell r="AC23">
            <v>0.18</v>
          </cell>
        </row>
        <row r="25">
          <cell r="F25">
            <v>7.67</v>
          </cell>
          <cell r="H25">
            <v>55.25</v>
          </cell>
          <cell r="I25">
            <v>73.84</v>
          </cell>
          <cell r="K25">
            <v>5.1847500000000002</v>
          </cell>
          <cell r="L25">
            <v>0</v>
          </cell>
          <cell r="M25">
            <v>69.777900000000002</v>
          </cell>
          <cell r="N25">
            <v>52.554299999999998</v>
          </cell>
          <cell r="R25">
            <v>64.153999999999996</v>
          </cell>
          <cell r="S25">
            <v>77.436999999999998</v>
          </cell>
          <cell r="X25">
            <v>0.01</v>
          </cell>
          <cell r="Z25">
            <v>5.5750000000000002</v>
          </cell>
          <cell r="AA25">
            <v>0</v>
          </cell>
          <cell r="AB25">
            <v>75.03</v>
          </cell>
          <cell r="AC25">
            <v>56.51</v>
          </cell>
        </row>
      </sheetData>
      <sheetData sheetId="7">
        <row r="10">
          <cell r="E10">
            <v>147.66999999999999</v>
          </cell>
          <cell r="F10">
            <v>147.19999999999999</v>
          </cell>
          <cell r="G10">
            <v>156.80000000000001</v>
          </cell>
          <cell r="H10">
            <v>153.61924999999999</v>
          </cell>
          <cell r="I10">
            <v>155.38999999999999</v>
          </cell>
          <cell r="J10">
            <v>99.100765306122426</v>
          </cell>
          <cell r="K10">
            <v>101.15268757007992</v>
          </cell>
          <cell r="L10">
            <v>105.22787295997833</v>
          </cell>
          <cell r="M10">
            <v>105.56385869565217</v>
          </cell>
        </row>
        <row r="11">
          <cell r="E11">
            <v>217.04231122867182</v>
          </cell>
          <cell r="F11">
            <v>191.71246021160925</v>
          </cell>
          <cell r="G11">
            <v>227.98223572014058</v>
          </cell>
          <cell r="H11">
            <v>202.19246352730849</v>
          </cell>
          <cell r="I11">
            <v>204.45385204778634</v>
          </cell>
          <cell r="J11">
            <v>89.679729388549163</v>
          </cell>
          <cell r="K11">
            <v>101.1184336354715</v>
          </cell>
          <cell r="L11">
            <v>94.199997636579482</v>
          </cell>
          <cell r="M11">
            <v>106.64609479327183</v>
          </cell>
        </row>
        <row r="12">
          <cell r="E12">
            <v>136.76</v>
          </cell>
          <cell r="F12">
            <v>127.51694999999999</v>
          </cell>
          <cell r="G12">
            <v>141.59100000000001</v>
          </cell>
          <cell r="H12">
            <v>0.01</v>
          </cell>
          <cell r="I12">
            <v>137.11500000000001</v>
          </cell>
          <cell r="J12">
            <v>96.838782125982576</v>
          </cell>
          <cell r="K12">
            <v>1371150</v>
          </cell>
          <cell r="L12">
            <v>100.25957882421761</v>
          </cell>
          <cell r="M12">
            <v>107.52688172043013</v>
          </cell>
        </row>
        <row r="13">
          <cell r="E13">
            <v>83675.862068224087</v>
          </cell>
          <cell r="F13">
            <v>114126.09082645236</v>
          </cell>
          <cell r="G13">
            <v>120974.44770220658</v>
          </cell>
          <cell r="H13">
            <v>204233.65902357714</v>
          </cell>
          <cell r="I13">
            <v>250167.36160335306</v>
          </cell>
          <cell r="J13">
            <v>206.793555461539</v>
          </cell>
          <cell r="K13">
            <v>122.49076023970819</v>
          </cell>
          <cell r="L13">
            <v>298.971956093362</v>
          </cell>
          <cell r="M13">
            <v>219.20260283318913</v>
          </cell>
        </row>
        <row r="14">
          <cell r="E14">
            <v>14895.575221238938</v>
          </cell>
          <cell r="F14">
            <v>31073.79</v>
          </cell>
          <cell r="G14">
            <v>22086.6</v>
          </cell>
          <cell r="H14">
            <v>21534</v>
          </cell>
          <cell r="I14">
            <v>30571.744516899995</v>
          </cell>
          <cell r="J14">
            <v>138.41761301830067</v>
          </cell>
          <cell r="K14">
            <v>141.96965039890404</v>
          </cell>
          <cell r="L14">
            <v>205.24044263365607</v>
          </cell>
          <cell r="M14">
            <v>98.38434422354014</v>
          </cell>
        </row>
        <row r="15">
          <cell r="E15">
            <v>4389.3805309734516</v>
          </cell>
          <cell r="F15">
            <v>4929.42</v>
          </cell>
          <cell r="G15">
            <v>5624.6</v>
          </cell>
          <cell r="H15">
            <v>5448</v>
          </cell>
          <cell r="I15">
            <v>7042.0529999999999</v>
          </cell>
          <cell r="J15">
            <v>125.20095651246311</v>
          </cell>
          <cell r="K15">
            <v>129.25941629955946</v>
          </cell>
          <cell r="L15">
            <v>160.43386874999999</v>
          </cell>
          <cell r="M15">
            <v>142.85763842399308</v>
          </cell>
        </row>
        <row r="16">
          <cell r="E16">
            <v>10506.194690265487</v>
          </cell>
          <cell r="F16">
            <v>26144.37</v>
          </cell>
          <cell r="G16">
            <v>16462</v>
          </cell>
          <cell r="H16">
            <v>16086</v>
          </cell>
          <cell r="I16">
            <v>23529.691516899995</v>
          </cell>
          <cell r="J16">
            <v>142.93337089600288</v>
          </cell>
          <cell r="K16">
            <v>146.2743473635459</v>
          </cell>
          <cell r="L16">
            <v>223.96017026698951</v>
          </cell>
          <cell r="M16">
            <v>89.99907634760369</v>
          </cell>
        </row>
        <row r="17">
          <cell r="E17">
            <v>1413.4769999999999</v>
          </cell>
          <cell r="F17">
            <v>1623.4855139999997</v>
          </cell>
          <cell r="G17">
            <v>1524.8142</v>
          </cell>
          <cell r="H17">
            <v>1526.1174599999999</v>
          </cell>
          <cell r="I17">
            <v>1794.2848177999258</v>
          </cell>
          <cell r="J17">
            <v>117.6723575764133</v>
          </cell>
          <cell r="K17">
            <v>117.57186879966146</v>
          </cell>
          <cell r="L17">
            <v>126.94121077314495</v>
          </cell>
          <cell r="M17">
            <v>110.52053143234428</v>
          </cell>
        </row>
        <row r="18">
          <cell r="E18">
            <v>1413.4769999999999</v>
          </cell>
          <cell r="F18">
            <v>1623.4855139999997</v>
          </cell>
          <cell r="G18">
            <v>1524.8142</v>
          </cell>
          <cell r="H18">
            <v>1526.1174599999999</v>
          </cell>
          <cell r="I18">
            <v>1794.2848177999258</v>
          </cell>
          <cell r="J18">
            <v>117.6723575764133</v>
          </cell>
          <cell r="K18">
            <v>117.57186879966146</v>
          </cell>
          <cell r="L18">
            <v>126.94121077314495</v>
          </cell>
          <cell r="M18">
            <v>110.52053143234428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14240.077600000002</v>
          </cell>
          <cell r="F20">
            <v>15361.0034</v>
          </cell>
          <cell r="G20">
            <v>15550.872815561321</v>
          </cell>
          <cell r="H20">
            <v>16644.115938288003</v>
          </cell>
          <cell r="I20">
            <v>17507.496841422879</v>
          </cell>
          <cell r="J20">
            <v>112.58208493547461</v>
          </cell>
          <cell r="K20">
            <v>105.18730406791244</v>
          </cell>
          <cell r="L20">
            <v>122.9452348028137</v>
          </cell>
          <cell r="M20">
            <v>113.97365383971518</v>
          </cell>
        </row>
        <row r="21">
          <cell r="E21">
            <v>7.760000000052969E-2</v>
          </cell>
          <cell r="F21">
            <v>530.0033999999996</v>
          </cell>
          <cell r="G21">
            <v>710.87281556132075</v>
          </cell>
          <cell r="H21">
            <v>13141.115938288003</v>
          </cell>
          <cell r="I21">
            <v>4437.0568414228801</v>
          </cell>
          <cell r="J21">
            <v>624.17027973130223</v>
          </cell>
          <cell r="K21">
            <v>33.764688343514685</v>
          </cell>
          <cell r="L21">
            <v>5717856.7543718982</v>
          </cell>
          <cell r="M21">
            <v>837.17516555985935</v>
          </cell>
        </row>
        <row r="22">
          <cell r="E22">
            <v>14240.000000000002</v>
          </cell>
          <cell r="F22">
            <v>14831</v>
          </cell>
          <cell r="G22">
            <v>14840</v>
          </cell>
          <cell r="H22">
            <v>3503</v>
          </cell>
          <cell r="I22">
            <v>13070.439999999999</v>
          </cell>
          <cell r="J22">
            <v>88.075741239892167</v>
          </cell>
          <cell r="K22">
            <v>373.12132457893227</v>
          </cell>
          <cell r="L22">
            <v>91.786797752808965</v>
          </cell>
          <cell r="M22">
            <v>88.129188861169155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E25">
            <v>9368.6833910663063</v>
          </cell>
          <cell r="F25">
            <v>9757.5100683219353</v>
          </cell>
          <cell r="G25">
            <v>9763.4312867573008</v>
          </cell>
          <cell r="H25">
            <v>2304.6697976759315</v>
          </cell>
          <cell r="I25">
            <v>9203.24</v>
          </cell>
          <cell r="J25">
            <v>94.262352340031114</v>
          </cell>
          <cell r="K25">
            <v>399.33009098660051</v>
          </cell>
          <cell r="L25">
            <v>98.234080668964978</v>
          </cell>
          <cell r="M25">
            <v>94.319554226017246</v>
          </cell>
        </row>
        <row r="26">
          <cell r="E26">
            <v>4871.3166089336955</v>
          </cell>
          <cell r="F26">
            <v>5073.4899316780638</v>
          </cell>
          <cell r="G26">
            <v>5076.5687132426992</v>
          </cell>
          <cell r="H26">
            <v>1198.3302023240683</v>
          </cell>
          <cell r="I26">
            <v>3867.2</v>
          </cell>
          <cell r="J26">
            <v>76.177438314033864</v>
          </cell>
          <cell r="K26">
            <v>322.71572497295534</v>
          </cell>
          <cell r="L26">
            <v>79.387161838501569</v>
          </cell>
          <cell r="M26">
            <v>76.223665604494812</v>
          </cell>
        </row>
        <row r="27">
          <cell r="E27">
            <v>35401.953485923201</v>
          </cell>
          <cell r="F27">
            <v>36773.579169089513</v>
          </cell>
          <cell r="G27">
            <v>45029.914686645279</v>
          </cell>
          <cell r="H27">
            <v>50489.425625289128</v>
          </cell>
          <cell r="I27">
            <v>67974.964403809645</v>
          </cell>
          <cell r="J27">
            <v>150.95512589094307</v>
          </cell>
          <cell r="K27">
            <v>134.63208099908027</v>
          </cell>
          <cell r="L27">
            <v>192.00907777825981</v>
          </cell>
          <cell r="M27">
            <v>184.84728965666426</v>
          </cell>
        </row>
        <row r="28">
          <cell r="E28">
            <v>9357.5221238938066</v>
          </cell>
          <cell r="F28">
            <v>9583.1858407079653</v>
          </cell>
          <cell r="G28">
            <v>11887.92</v>
          </cell>
          <cell r="H28">
            <v>13361</v>
          </cell>
          <cell r="I28">
            <v>15856.486800000002</v>
          </cell>
          <cell r="J28">
            <v>133.38318898512105</v>
          </cell>
          <cell r="K28">
            <v>118.67739540453562</v>
          </cell>
          <cell r="L28">
            <v>169.45176928314734</v>
          </cell>
          <cell r="M28">
            <v>165.46153923723338</v>
          </cell>
        </row>
        <row r="29">
          <cell r="E29">
            <v>2853.9823008849562</v>
          </cell>
          <cell r="F29">
            <v>3925.6637168141597</v>
          </cell>
          <cell r="G29">
            <v>4318.2259999999997</v>
          </cell>
          <cell r="H29">
            <v>6029</v>
          </cell>
          <cell r="I29">
            <v>8686.6</v>
          </cell>
          <cell r="J29">
            <v>201.16131022322597</v>
          </cell>
          <cell r="K29">
            <v>144.08027865317632</v>
          </cell>
          <cell r="L29">
            <v>304.36768992248057</v>
          </cell>
          <cell r="M29">
            <v>221.27723174030658</v>
          </cell>
        </row>
        <row r="30">
          <cell r="E30">
            <v>5513.2743362831861</v>
          </cell>
          <cell r="F30">
            <v>15785.38318584071</v>
          </cell>
          <cell r="G30">
            <v>20576.099999999999</v>
          </cell>
          <cell r="H30">
            <v>94650</v>
          </cell>
          <cell r="I30">
            <v>107775.78422342062</v>
          </cell>
          <cell r="J30">
            <v>523.791117964146</v>
          </cell>
          <cell r="K30">
            <v>113.86770652236726</v>
          </cell>
          <cell r="L30">
            <v>1954.8416721101971</v>
          </cell>
          <cell r="M30">
            <v>682.75684507991002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E36">
            <v>176.9911504424779</v>
          </cell>
          <cell r="F36">
            <v>2484.4982300884958</v>
          </cell>
          <cell r="G36">
            <v>6065.8</v>
          </cell>
          <cell r="H36">
            <v>1185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1124.7787610619471</v>
          </cell>
          <cell r="F37">
            <v>736.72566371681432</v>
          </cell>
          <cell r="G37">
            <v>1221.3200000000002</v>
          </cell>
          <cell r="H37">
            <v>1121</v>
          </cell>
          <cell r="I37">
            <v>54.882629999999999</v>
          </cell>
          <cell r="J37">
            <v>4.4937141781023797</v>
          </cell>
          <cell r="K37">
            <v>4.8958635147190011</v>
          </cell>
          <cell r="L37">
            <v>4.8794155704169935</v>
          </cell>
          <cell r="M37">
            <v>7.4495341621621609</v>
          </cell>
        </row>
        <row r="38">
          <cell r="E38">
            <v>1039.8230088495577</v>
          </cell>
          <cell r="F38">
            <v>573.45132743362842</v>
          </cell>
          <cell r="G38">
            <v>1067.42</v>
          </cell>
          <cell r="H38">
            <v>970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E39">
            <v>52.212389380530979</v>
          </cell>
          <cell r="F39">
            <v>125.6637168141593</v>
          </cell>
          <cell r="G39">
            <v>113.97</v>
          </cell>
          <cell r="H39">
            <v>111</v>
          </cell>
          <cell r="I39">
            <v>14.882630000000001</v>
          </cell>
          <cell r="J39">
            <v>13.058375010967799</v>
          </cell>
          <cell r="K39">
            <v>13.407774774774776</v>
          </cell>
          <cell r="L39">
            <v>28.504020169491522</v>
          </cell>
          <cell r="M39">
            <v>11.843219647887324</v>
          </cell>
        </row>
        <row r="40">
          <cell r="E40">
            <v>32.743362831858413</v>
          </cell>
          <cell r="F40">
            <v>37.610619469026553</v>
          </cell>
          <cell r="G40">
            <v>39.93</v>
          </cell>
          <cell r="H40">
            <v>40</v>
          </cell>
          <cell r="I40">
            <v>40</v>
          </cell>
          <cell r="J40">
            <v>100.17530678687703</v>
          </cell>
          <cell r="K40">
            <v>100</v>
          </cell>
          <cell r="L40">
            <v>122.16216216216213</v>
          </cell>
          <cell r="M40">
            <v>106.35294117647058</v>
          </cell>
        </row>
        <row r="41">
          <cell r="E41">
            <v>4211.5044247787609</v>
          </cell>
          <cell r="F41">
            <v>12564.1592920354</v>
          </cell>
          <cell r="G41">
            <v>13288.98</v>
          </cell>
          <cell r="H41">
            <v>92344</v>
          </cell>
          <cell r="I41">
            <v>107720.90159342063</v>
          </cell>
          <cell r="J41">
            <v>810.60323360724919</v>
          </cell>
          <cell r="K41">
            <v>116.65176036712795</v>
          </cell>
          <cell r="L41">
            <v>2557.7772389276174</v>
          </cell>
          <cell r="M41">
            <v>857.36657017478637</v>
          </cell>
        </row>
        <row r="42">
          <cell r="E42">
            <v>918.58407079646031</v>
          </cell>
          <cell r="F42">
            <v>1096.4601769911505</v>
          </cell>
          <cell r="G42">
            <v>295.7</v>
          </cell>
          <cell r="H42">
            <v>725</v>
          </cell>
          <cell r="I42">
            <v>1523.413</v>
          </cell>
          <cell r="J42">
            <v>515.18870476834627</v>
          </cell>
          <cell r="K42">
            <v>210.12593103448273</v>
          </cell>
          <cell r="L42">
            <v>165.84361175337185</v>
          </cell>
          <cell r="M42">
            <v>138.9392001614205</v>
          </cell>
        </row>
        <row r="43">
          <cell r="E43">
            <v>870.79646017699122</v>
          </cell>
          <cell r="F43">
            <v>1518.5840707964603</v>
          </cell>
          <cell r="G43">
            <v>1057</v>
          </cell>
          <cell r="H43">
            <v>1976</v>
          </cell>
          <cell r="I43">
            <v>2038.47199</v>
          </cell>
          <cell r="J43">
            <v>192.85449290444654</v>
          </cell>
          <cell r="K43">
            <v>103.16153795546559</v>
          </cell>
          <cell r="L43">
            <v>234.09281998983738</v>
          </cell>
          <cell r="M43">
            <v>134.2350436305361</v>
          </cell>
        </row>
        <row r="44">
          <cell r="F44">
            <v>710.6194690265487</v>
          </cell>
          <cell r="G44">
            <v>679</v>
          </cell>
          <cell r="H44">
            <v>264</v>
          </cell>
          <cell r="I44">
            <v>542.11282499999993</v>
          </cell>
          <cell r="J44">
            <v>79.839885861561115</v>
          </cell>
          <cell r="K44">
            <v>205.34576704545452</v>
          </cell>
          <cell r="L44">
            <v>0</v>
          </cell>
          <cell r="M44">
            <v>76.287358935242821</v>
          </cell>
        </row>
        <row r="45">
          <cell r="G45">
            <v>371.5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E46">
            <v>359.2920353982301</v>
          </cell>
          <cell r="F46">
            <v>579.64601769911508</v>
          </cell>
          <cell r="G46">
            <v>142.88</v>
          </cell>
          <cell r="H46">
            <v>935</v>
          </cell>
          <cell r="I46">
            <v>2206.6385432881357</v>
          </cell>
          <cell r="J46">
            <v>1544.3998763214836</v>
          </cell>
          <cell r="K46">
            <v>236.00412227680593</v>
          </cell>
          <cell r="L46">
            <v>614.16294431418555</v>
          </cell>
          <cell r="M46">
            <v>380.68726013978522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E48">
            <v>203.53982300884957</v>
          </cell>
          <cell r="F48">
            <v>666.37168141592929</v>
          </cell>
          <cell r="G48">
            <v>247.3</v>
          </cell>
          <cell r="H48">
            <v>228</v>
          </cell>
          <cell r="I48">
            <v>1169.5153500000001</v>
          </cell>
          <cell r="J48">
            <v>472.91360695511526</v>
          </cell>
          <cell r="K48">
            <v>512.94532894736847</v>
          </cell>
          <cell r="L48">
            <v>574.58797630434788</v>
          </cell>
          <cell r="M48">
            <v>175.50495956175297</v>
          </cell>
        </row>
        <row r="49">
          <cell r="E49">
            <v>200</v>
          </cell>
          <cell r="F49">
            <v>158.40707964601771</v>
          </cell>
          <cell r="G49">
            <v>296.7</v>
          </cell>
          <cell r="H49">
            <v>250</v>
          </cell>
          <cell r="I49">
            <v>317.68299999999999</v>
          </cell>
          <cell r="J49">
            <v>107.07212672733402</v>
          </cell>
          <cell r="K49">
            <v>127.0732</v>
          </cell>
          <cell r="L49">
            <v>158.8415</v>
          </cell>
          <cell r="M49">
            <v>200.54848603351957</v>
          </cell>
        </row>
        <row r="50">
          <cell r="E50">
            <v>468.14159292035401</v>
          </cell>
          <cell r="F50">
            <v>2860.4424778761068</v>
          </cell>
          <cell r="G50">
            <v>681.6</v>
          </cell>
          <cell r="H50">
            <v>3497</v>
          </cell>
          <cell r="I50">
            <v>3470.0727090999999</v>
          </cell>
          <cell r="J50">
            <v>509.10691154636146</v>
          </cell>
          <cell r="K50">
            <v>99.229988821847286</v>
          </cell>
          <cell r="L50">
            <v>741.24426489281655</v>
          </cell>
          <cell r="M50">
            <v>121.31244504789156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F52">
            <v>2162.8318584070798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1191.1504424778761</v>
          </cell>
          <cell r="F53">
            <v>2810.7964601769913</v>
          </cell>
          <cell r="G53">
            <v>9517.2999999999993</v>
          </cell>
          <cell r="H53">
            <v>84469</v>
          </cell>
          <cell r="I53">
            <v>96452.994176032487</v>
          </cell>
          <cell r="J53">
            <v>1013.4491313296049</v>
          </cell>
          <cell r="K53">
            <v>114.1874464904669</v>
          </cell>
          <cell r="L53">
            <v>8097.4653357293246</v>
          </cell>
          <cell r="M53">
            <v>3431.5182740040518</v>
          </cell>
        </row>
        <row r="54">
          <cell r="E54">
            <v>3886.4955752212391</v>
          </cell>
          <cell r="F54">
            <v>10135.265486725664</v>
          </cell>
          <cell r="G54">
            <v>924.82</v>
          </cell>
          <cell r="H54">
            <v>4591</v>
          </cell>
          <cell r="I54">
            <v>236.64614999999998</v>
          </cell>
          <cell r="J54">
            <v>25.588346921563108</v>
          </cell>
          <cell r="K54">
            <v>5.1545665432367676</v>
          </cell>
          <cell r="L54">
            <v>6.0889339874400576</v>
          </cell>
          <cell r="M54">
            <v>2.3348786502922847</v>
          </cell>
        </row>
        <row r="55">
          <cell r="E55">
            <v>88.495575221238951</v>
          </cell>
          <cell r="F55">
            <v>395.13274336283189</v>
          </cell>
          <cell r="G55">
            <v>263.60000000000002</v>
          </cell>
          <cell r="H55">
            <v>66</v>
          </cell>
          <cell r="I55">
            <v>121.64615000000002</v>
          </cell>
          <cell r="J55">
            <v>46.148008345978759</v>
          </cell>
          <cell r="K55">
            <v>184.31234848484851</v>
          </cell>
          <cell r="L55">
            <v>137.4601495</v>
          </cell>
          <cell r="M55">
            <v>30.786147704367306</v>
          </cell>
        </row>
        <row r="56">
          <cell r="F56">
            <v>7845.132743362833</v>
          </cell>
          <cell r="H56">
            <v>3913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624.99999999999989</v>
          </cell>
          <cell r="F57">
            <v>618.99999999999989</v>
          </cell>
          <cell r="G57">
            <v>656.25</v>
          </cell>
          <cell r="H57">
            <v>611.99999999999989</v>
          </cell>
          <cell r="I57">
            <v>114.99999999999997</v>
          </cell>
          <cell r="J57">
            <v>17.523809523809518</v>
          </cell>
          <cell r="K57">
            <v>18.790849673202615</v>
          </cell>
          <cell r="L57">
            <v>18.399999999999999</v>
          </cell>
          <cell r="M57">
            <v>18.578352180936992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E60">
            <v>510.95964151743789</v>
          </cell>
          <cell r="F60">
            <v>506.05442895887046</v>
          </cell>
          <cell r="G60">
            <v>538.125</v>
          </cell>
          <cell r="H60">
            <v>500.33168097387511</v>
          </cell>
          <cell r="I60">
            <v>94.016574039208564</v>
          </cell>
          <cell r="J60">
            <v>17.471140355718202</v>
          </cell>
          <cell r="K60">
            <v>18.790849673202615</v>
          </cell>
          <cell r="L60">
            <v>18.399999999999999</v>
          </cell>
          <cell r="M60">
            <v>18.578352180936992</v>
          </cell>
        </row>
        <row r="61">
          <cell r="E61">
            <v>114.04035848256204</v>
          </cell>
          <cell r="F61">
            <v>112.94557104112944</v>
          </cell>
          <cell r="G61">
            <v>118.125</v>
          </cell>
          <cell r="H61">
            <v>111.66831902612475</v>
          </cell>
          <cell r="I61">
            <v>20.983425960791415</v>
          </cell>
          <cell r="J61">
            <v>17.763746845114426</v>
          </cell>
          <cell r="K61">
            <v>18.790849673202615</v>
          </cell>
          <cell r="L61">
            <v>18.399999999999999</v>
          </cell>
          <cell r="M61">
            <v>18.578352180936996</v>
          </cell>
        </row>
        <row r="62">
          <cell r="E62">
            <v>3173</v>
          </cell>
          <cell r="F62">
            <v>1276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4.97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87562.357643445328</v>
          </cell>
          <cell r="F64">
            <v>124261.35631317802</v>
          </cell>
          <cell r="G64">
            <v>121899.26770220659</v>
          </cell>
          <cell r="H64">
            <v>208824.65902357714</v>
          </cell>
          <cell r="I64">
            <v>250404.00775335304</v>
          </cell>
          <cell r="J64">
            <v>205.41879575936147</v>
          </cell>
          <cell r="K64">
            <v>119.91112971245481</v>
          </cell>
          <cell r="L64">
            <v>285.9722082552874</v>
          </cell>
          <cell r="M64">
            <v>201.51398245022816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69312.244873050324</v>
          </cell>
          <cell r="F67">
            <v>98787.40652534581</v>
          </cell>
          <cell r="G67">
            <v>96708.629026740295</v>
          </cell>
          <cell r="H67">
            <v>159419.07204005332</v>
          </cell>
          <cell r="I67">
            <v>199520.20476163572</v>
          </cell>
          <cell r="J67">
            <v>206.31065373335781</v>
          </cell>
          <cell r="K67">
            <v>125.15453904505678</v>
          </cell>
          <cell r="L67">
            <v>287.85708084779156</v>
          </cell>
          <cell r="M67">
            <v>201.96927096212914</v>
          </cell>
        </row>
        <row r="68">
          <cell r="E68">
            <v>18250.035170394989</v>
          </cell>
          <cell r="F68">
            <v>24943.946387832206</v>
          </cell>
          <cell r="G68">
            <v>24479.765859904961</v>
          </cell>
          <cell r="H68">
            <v>36264.471045235798</v>
          </cell>
          <cell r="I68">
            <v>46446.746150294442</v>
          </cell>
          <cell r="J68">
            <v>189.73525488807419</v>
          </cell>
          <cell r="K68">
            <v>128.07782606937081</v>
          </cell>
          <cell r="L68">
            <v>254.50222816907146</v>
          </cell>
          <cell r="M68">
            <v>186.20448195379149</v>
          </cell>
        </row>
        <row r="70">
          <cell r="E70">
            <v>0</v>
          </cell>
          <cell r="F70">
            <v>0</v>
          </cell>
          <cell r="G70">
            <v>4671.32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4671.32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18736.944210526319</v>
          </cell>
          <cell r="F83">
            <v>20211.846578947367</v>
          </cell>
          <cell r="G83">
            <v>26608.148441528057</v>
          </cell>
          <cell r="H83">
            <v>21900.152550378953</v>
          </cell>
          <cell r="I83">
            <v>23036.180054503788</v>
          </cell>
          <cell r="J83">
            <v>86.575659727418682</v>
          </cell>
          <cell r="K83">
            <v>105.18730406791244</v>
          </cell>
          <cell r="L83">
            <v>122.9452348028137</v>
          </cell>
          <cell r="M83">
            <v>113.97365383971518</v>
          </cell>
        </row>
        <row r="84">
          <cell r="E84">
            <v>4496.8666105263164</v>
          </cell>
          <cell r="F84">
            <v>4850.843178947368</v>
          </cell>
          <cell r="G84">
            <v>6385.9556259667334</v>
          </cell>
          <cell r="H84">
            <v>5256.0366120909484</v>
          </cell>
          <cell r="I84">
            <v>5528.6832130809089</v>
          </cell>
          <cell r="J84">
            <v>86.575659727418682</v>
          </cell>
          <cell r="K84">
            <v>105.18730406791244</v>
          </cell>
          <cell r="L84">
            <v>122.94523480281367</v>
          </cell>
          <cell r="M84">
            <v>113.97365383971518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E87">
            <v>0.81753542642790067</v>
          </cell>
          <cell r="F87">
            <v>0.81753542642790067</v>
          </cell>
          <cell r="G87">
            <v>0.81753542642790067</v>
          </cell>
          <cell r="H87">
            <v>0.81753542642790067</v>
          </cell>
          <cell r="I87">
            <v>18824.562431016675</v>
          </cell>
          <cell r="J87">
            <v>2302598.9850088577</v>
          </cell>
          <cell r="K87">
            <v>2302598.9850088577</v>
          </cell>
          <cell r="L87">
            <v>2302598.9850088577</v>
          </cell>
          <cell r="M87">
            <v>2302598.9850088577</v>
          </cell>
        </row>
        <row r="88">
          <cell r="E88">
            <v>0.18246457357209925</v>
          </cell>
          <cell r="F88">
            <v>0.18246457357209925</v>
          </cell>
          <cell r="G88">
            <v>0.18246457357209925</v>
          </cell>
          <cell r="H88">
            <v>0.18246457357209925</v>
          </cell>
          <cell r="I88">
            <v>4211.6176234871145</v>
          </cell>
          <cell r="J88">
            <v>2308183.7427597591</v>
          </cell>
          <cell r="K88">
            <v>2308183.7427597591</v>
          </cell>
          <cell r="L88">
            <v>2308183.7427597591</v>
          </cell>
          <cell r="M88">
            <v>2308183.7427597591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4496.8666105263164</v>
          </cell>
          <cell r="F92">
            <v>4850.843178947368</v>
          </cell>
          <cell r="G92">
            <v>11057.275625966733</v>
          </cell>
          <cell r="H92">
            <v>5256.0366120909484</v>
          </cell>
          <cell r="I92">
            <v>5528.6832130809089</v>
          </cell>
          <cell r="J92">
            <v>50.000410590267244</v>
          </cell>
          <cell r="K92">
            <v>105.18730406791244</v>
          </cell>
          <cell r="L92">
            <v>122.94523480281367</v>
          </cell>
          <cell r="M92">
            <v>113.97365383971518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0.81753542642790067</v>
          </cell>
          <cell r="F95">
            <v>0.81753542642790067</v>
          </cell>
          <cell r="G95">
            <v>3819.7871236076085</v>
          </cell>
          <cell r="H95">
            <v>0.81753542642790067</v>
          </cell>
          <cell r="I95">
            <v>18824.562431016675</v>
          </cell>
          <cell r="J95">
            <v>492.81705555459763</v>
          </cell>
          <cell r="K95">
            <v>2302598.9850088577</v>
          </cell>
          <cell r="L95">
            <v>2302598.9850088577</v>
          </cell>
          <cell r="M95">
            <v>2302598.9850088577</v>
          </cell>
        </row>
        <row r="96">
          <cell r="E96">
            <v>0.18246457357209925</v>
          </cell>
          <cell r="F96">
            <v>0.18246457357209925</v>
          </cell>
          <cell r="G96">
            <v>852.53287639239079</v>
          </cell>
          <cell r="H96">
            <v>0.18246457357209925</v>
          </cell>
          <cell r="I96">
            <v>4211.6176234871145</v>
          </cell>
          <cell r="J96">
            <v>494.01234135499254</v>
          </cell>
          <cell r="K96">
            <v>2308183.7427597591</v>
          </cell>
          <cell r="L96">
            <v>2308183.7427597591</v>
          </cell>
          <cell r="M96">
            <v>2308183.7427597591</v>
          </cell>
        </row>
        <row r="98">
          <cell r="E98">
            <v>92059.224253971639</v>
          </cell>
          <cell r="F98">
            <v>129112.19949212539</v>
          </cell>
          <cell r="G98">
            <v>132956.54332817331</v>
          </cell>
          <cell r="H98">
            <v>214080.69563566809</v>
          </cell>
          <cell r="I98">
            <v>255932.69096643396</v>
          </cell>
          <cell r="J98">
            <v>192.49349039913116</v>
          </cell>
          <cell r="K98">
            <v>119.54963534030712</v>
          </cell>
          <cell r="L98">
            <v>278.008741699116</v>
          </cell>
          <cell r="M98">
            <v>198.22502596436939</v>
          </cell>
        </row>
        <row r="101">
          <cell r="E101">
            <v>5.1356161843398462</v>
          </cell>
          <cell r="F101">
            <v>3.9037423402346465</v>
          </cell>
          <cell r="G101">
            <v>9.0708302308911879</v>
          </cell>
          <cell r="H101">
            <v>2.516961663755199</v>
          </cell>
          <cell r="I101">
            <v>2.2079052418867993</v>
          </cell>
          <cell r="J101">
            <v>24.340718387250398</v>
          </cell>
          <cell r="K101">
            <v>87.721051682316812</v>
          </cell>
          <cell r="L101">
            <v>42.99202204049859</v>
          </cell>
          <cell r="M101">
            <v>56.558682655118218</v>
          </cell>
        </row>
        <row r="102">
          <cell r="E102">
            <v>10.969826675512943</v>
          </cell>
          <cell r="F102">
            <v>15.385079133574838</v>
          </cell>
          <cell r="G102">
            <v>15.843173212731744</v>
          </cell>
          <cell r="H102">
            <v>25.509970833750561</v>
          </cell>
          <cell r="I102">
            <v>30.557521869470015</v>
          </cell>
          <cell r="J102">
            <v>192.87500969132662</v>
          </cell>
          <cell r="K102">
            <v>119.78658097500204</v>
          </cell>
          <cell r="L102">
            <v>278.55975097292196</v>
          </cell>
          <cell r="M102">
            <v>198.61790507651259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E121">
            <v>26.4</v>
          </cell>
          <cell r="F121">
            <v>26.4</v>
          </cell>
          <cell r="G121">
            <v>26.4</v>
          </cell>
          <cell r="H121">
            <v>26.4</v>
          </cell>
          <cell r="I121">
            <v>26.4</v>
          </cell>
          <cell r="J121">
            <v>100</v>
          </cell>
          <cell r="K121">
            <v>100</v>
          </cell>
          <cell r="L121">
            <v>100</v>
          </cell>
          <cell r="M121">
            <v>100</v>
          </cell>
        </row>
        <row r="123">
          <cell r="E123">
            <v>8392.0400000000009</v>
          </cell>
          <cell r="F123">
            <v>8392.0400000000009</v>
          </cell>
          <cell r="G123">
            <v>8392.0400000000009</v>
          </cell>
          <cell r="H123">
            <v>8392.0400000000009</v>
          </cell>
          <cell r="I123">
            <v>8375.44</v>
          </cell>
          <cell r="J123">
            <v>99.802193507180618</v>
          </cell>
          <cell r="K123">
            <v>99.802193507180618</v>
          </cell>
          <cell r="L123">
            <v>99.802193507180618</v>
          </cell>
          <cell r="M123">
            <v>99.802193507180618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E126">
            <v>6860.79</v>
          </cell>
          <cell r="F126">
            <v>6860.79</v>
          </cell>
          <cell r="G126">
            <v>6860.79</v>
          </cell>
          <cell r="H126">
            <v>6860.79</v>
          </cell>
          <cell r="I126">
            <v>6844.1900000000005</v>
          </cell>
          <cell r="J126">
            <v>99.758045356292797</v>
          </cell>
          <cell r="K126">
            <v>99.758045356292797</v>
          </cell>
          <cell r="L126">
            <v>99.758045356292797</v>
          </cell>
          <cell r="M126">
            <v>99.758045356292797</v>
          </cell>
        </row>
        <row r="127">
          <cell r="E127">
            <v>1531.25</v>
          </cell>
          <cell r="F127">
            <v>1531.25</v>
          </cell>
          <cell r="G127">
            <v>1531.25</v>
          </cell>
          <cell r="H127">
            <v>1531.25</v>
          </cell>
          <cell r="I127">
            <v>1531.25</v>
          </cell>
          <cell r="J127">
            <v>100</v>
          </cell>
          <cell r="K127">
            <v>100</v>
          </cell>
          <cell r="L127">
            <v>100</v>
          </cell>
          <cell r="M127">
            <v>100</v>
          </cell>
        </row>
      </sheetData>
      <sheetData sheetId="8">
        <row r="9">
          <cell r="E9">
            <v>407</v>
          </cell>
          <cell r="F9">
            <v>407</v>
          </cell>
          <cell r="G9">
            <v>414</v>
          </cell>
          <cell r="H9">
            <v>414</v>
          </cell>
          <cell r="I9">
            <v>468</v>
          </cell>
        </row>
        <row r="11">
          <cell r="E11">
            <v>407</v>
          </cell>
          <cell r="F11">
            <v>407</v>
          </cell>
          <cell r="G11">
            <v>414</v>
          </cell>
          <cell r="H11">
            <v>414</v>
          </cell>
          <cell r="I11">
            <v>468</v>
          </cell>
        </row>
        <row r="13">
          <cell r="E13">
            <v>407</v>
          </cell>
          <cell r="F13">
            <v>407</v>
          </cell>
          <cell r="G13">
            <v>414</v>
          </cell>
          <cell r="H13">
            <v>414</v>
          </cell>
          <cell r="I13">
            <v>468</v>
          </cell>
        </row>
        <row r="16">
          <cell r="E16">
            <v>407</v>
          </cell>
          <cell r="F16">
            <v>444</v>
          </cell>
          <cell r="G16">
            <v>414</v>
          </cell>
          <cell r="H16">
            <v>444</v>
          </cell>
          <cell r="I16">
            <v>468</v>
          </cell>
        </row>
        <row r="18">
          <cell r="E18">
            <v>3115.89</v>
          </cell>
          <cell r="F18">
            <v>3115.89</v>
          </cell>
          <cell r="G18">
            <v>3412.26</v>
          </cell>
          <cell r="H18">
            <v>3412.26</v>
          </cell>
          <cell r="I18">
            <v>3527.5</v>
          </cell>
        </row>
        <row r="19">
          <cell r="E19">
            <v>5.25</v>
          </cell>
          <cell r="F19">
            <v>5.25</v>
          </cell>
          <cell r="G19">
            <v>5.25</v>
          </cell>
          <cell r="H19">
            <v>5.25</v>
          </cell>
          <cell r="I19">
            <v>5.3201280081399034</v>
          </cell>
        </row>
        <row r="20">
          <cell r="E20">
            <v>1.35</v>
          </cell>
          <cell r="F20">
            <v>1.4961</v>
          </cell>
          <cell r="G20">
            <v>1.38</v>
          </cell>
          <cell r="H20">
            <v>1.51</v>
          </cell>
          <cell r="I20">
            <v>1.696632612396378</v>
          </cell>
        </row>
        <row r="23">
          <cell r="E23">
            <v>3.6</v>
          </cell>
          <cell r="F23">
            <v>6.6</v>
          </cell>
          <cell r="G23">
            <v>6.6</v>
          </cell>
          <cell r="H23">
            <v>6.6</v>
          </cell>
          <cell r="I23">
            <v>6.6</v>
          </cell>
        </row>
        <row r="26">
          <cell r="E26">
            <v>20</v>
          </cell>
          <cell r="F26">
            <v>14.5</v>
          </cell>
          <cell r="G26">
            <v>35.54</v>
          </cell>
          <cell r="H26">
            <v>27.5</v>
          </cell>
          <cell r="I26">
            <v>40</v>
          </cell>
        </row>
        <row r="29">
          <cell r="E29">
            <v>15</v>
          </cell>
          <cell r="F29">
            <v>11</v>
          </cell>
          <cell r="G29">
            <v>15</v>
          </cell>
          <cell r="H29">
            <v>15</v>
          </cell>
          <cell r="I29">
            <v>20</v>
          </cell>
        </row>
        <row r="32">
          <cell r="E32">
            <v>33</v>
          </cell>
          <cell r="F32">
            <v>15</v>
          </cell>
          <cell r="G32">
            <v>33</v>
          </cell>
          <cell r="H32">
            <v>33</v>
          </cell>
          <cell r="I32">
            <v>33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>
        <row r="11">
          <cell r="D11">
            <v>20114.53</v>
          </cell>
          <cell r="I11">
            <v>460.2</v>
          </cell>
        </row>
        <row r="12">
          <cell r="D12">
            <v>134612.63</v>
          </cell>
          <cell r="I12">
            <v>2511.1</v>
          </cell>
        </row>
        <row r="16">
          <cell r="D16">
            <v>162031.72</v>
          </cell>
          <cell r="I16">
            <v>5065.5</v>
          </cell>
        </row>
        <row r="17">
          <cell r="D17">
            <v>43071.72</v>
          </cell>
          <cell r="E17">
            <v>2297.29</v>
          </cell>
          <cell r="I17">
            <v>1356.1</v>
          </cell>
        </row>
        <row r="20">
          <cell r="D20">
            <v>0</v>
          </cell>
          <cell r="I20">
            <v>0</v>
          </cell>
        </row>
        <row r="21">
          <cell r="D21">
            <v>129457.68</v>
          </cell>
          <cell r="E21">
            <v>866.7</v>
          </cell>
          <cell r="I21">
            <v>3677.54</v>
          </cell>
        </row>
        <row r="22">
          <cell r="D22">
            <v>0</v>
          </cell>
          <cell r="I22">
            <v>0</v>
          </cell>
        </row>
      </sheetData>
      <sheetData sheetId="11">
        <row r="8">
          <cell r="E8">
            <v>87562.280043445309</v>
          </cell>
          <cell r="F8">
            <v>123731.35291317801</v>
          </cell>
          <cell r="G8">
            <v>121188.39488664526</v>
          </cell>
          <cell r="H8">
            <v>195683.54308528913</v>
          </cell>
          <cell r="I8">
            <v>245966.95091193015</v>
          </cell>
          <cell r="J8">
            <v>2.0296246281832326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69312.244873050324</v>
          </cell>
          <cell r="F10">
            <v>98787.40652534581</v>
          </cell>
          <cell r="G10">
            <v>96708.629026740295</v>
          </cell>
          <cell r="H10">
            <v>159419.07204005332</v>
          </cell>
          <cell r="I10">
            <v>199520.20476163572</v>
          </cell>
          <cell r="J10">
            <v>2.063106537333578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69312.244873050324</v>
          </cell>
          <cell r="F13">
            <v>98787.40652534581</v>
          </cell>
          <cell r="G13">
            <v>96708.629026740295</v>
          </cell>
          <cell r="H13">
            <v>159419.07204005332</v>
          </cell>
          <cell r="I13">
            <v>199520.20476163572</v>
          </cell>
          <cell r="J13">
            <v>2.063106537333578</v>
          </cell>
        </row>
        <row r="14">
          <cell r="E14">
            <v>18250.035170394989</v>
          </cell>
          <cell r="F14">
            <v>24943.946387832206</v>
          </cell>
          <cell r="G14">
            <v>24479.765859904961</v>
          </cell>
          <cell r="H14">
            <v>36264.471045235798</v>
          </cell>
          <cell r="I14">
            <v>46446.746150294442</v>
          </cell>
          <cell r="J14">
            <v>1.8973525488807419</v>
          </cell>
        </row>
        <row r="15">
          <cell r="E15">
            <v>0.99999999999999989</v>
          </cell>
          <cell r="F15">
            <v>0.99999999999999989</v>
          </cell>
          <cell r="G15">
            <v>4672.32</v>
          </cell>
          <cell r="H15">
            <v>0.99999999999999989</v>
          </cell>
          <cell r="I15">
            <v>23036.180054503791</v>
          </cell>
          <cell r="J15">
            <v>4.9303515286846347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0.81753542642790067</v>
          </cell>
          <cell r="F17">
            <v>0.81753542642790067</v>
          </cell>
          <cell r="G17">
            <v>3819.7871236076085</v>
          </cell>
          <cell r="H17">
            <v>0.81753542642790067</v>
          </cell>
          <cell r="I17">
            <v>18824.562431016675</v>
          </cell>
          <cell r="J17">
            <v>4.9281705555459761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0.81753542642790067</v>
          </cell>
          <cell r="F20">
            <v>0.81753542642790067</v>
          </cell>
          <cell r="G20">
            <v>3819.7871236076085</v>
          </cell>
          <cell r="H20">
            <v>0.81753542642790067</v>
          </cell>
          <cell r="I20">
            <v>18824.562431016675</v>
          </cell>
          <cell r="J20">
            <v>4.9281705555459761</v>
          </cell>
        </row>
        <row r="21">
          <cell r="E21">
            <v>0.18246457357209925</v>
          </cell>
          <cell r="F21">
            <v>0.18246457357209925</v>
          </cell>
          <cell r="G21">
            <v>852.53287639239079</v>
          </cell>
          <cell r="H21">
            <v>0.18246457357209925</v>
          </cell>
          <cell r="I21">
            <v>4211.6176234871145</v>
          </cell>
          <cell r="J21">
            <v>4.9401234135499257</v>
          </cell>
        </row>
        <row r="22">
          <cell r="E22">
            <v>1.1420442678101064E-3</v>
          </cell>
          <cell r="F22">
            <v>8.0820259090005865E-4</v>
          </cell>
          <cell r="G22">
            <v>3.8554186680748592</v>
          </cell>
          <cell r="H22">
            <v>5.1102917712612527E-4</v>
          </cell>
          <cell r="I22">
            <v>9.3655590594982101</v>
          </cell>
          <cell r="J22">
            <v>2.4291937830385488</v>
          </cell>
        </row>
        <row r="23">
          <cell r="E23">
            <v>87563.280043445309</v>
          </cell>
          <cell r="F23">
            <v>123732.35291317801</v>
          </cell>
          <cell r="G23">
            <v>125860.71488664526</v>
          </cell>
          <cell r="H23">
            <v>195684.54308528913</v>
          </cell>
          <cell r="I23">
            <v>269003.13096643396</v>
          </cell>
          <cell r="J23">
            <v>2.1373081442347437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69313.062408476748</v>
          </cell>
          <cell r="F25">
            <v>98788.224060772234</v>
          </cell>
          <cell r="G25">
            <v>100528.4161503479</v>
          </cell>
          <cell r="H25">
            <v>159419.88957547976</v>
          </cell>
          <cell r="I25">
            <v>218344.76719265239</v>
          </cell>
          <cell r="J25">
            <v>2.1719706283455333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69313.062408476748</v>
          </cell>
          <cell r="F28">
            <v>98788.224060772234</v>
          </cell>
          <cell r="G28">
            <v>100528.4161503479</v>
          </cell>
          <cell r="H28">
            <v>159419.88957547976</v>
          </cell>
          <cell r="I28">
            <v>218344.76719265239</v>
          </cell>
          <cell r="J28">
            <v>2.1719706283455333</v>
          </cell>
        </row>
        <row r="29">
          <cell r="E29">
            <v>18250.217634968561</v>
          </cell>
          <cell r="F29">
            <v>24944.128852405778</v>
          </cell>
          <cell r="G29">
            <v>25332.298736297351</v>
          </cell>
          <cell r="H29">
            <v>36264.653509809366</v>
          </cell>
          <cell r="I29">
            <v>50658.363773781559</v>
          </cell>
          <cell r="J29">
            <v>1.9997539228919556</v>
          </cell>
        </row>
        <row r="30">
          <cell r="E30">
            <v>217.04231122867182</v>
          </cell>
          <cell r="F30">
            <v>191.71246021160925</v>
          </cell>
          <cell r="G30">
            <v>227.98223572014058</v>
          </cell>
          <cell r="H30">
            <v>202.19246352730849</v>
          </cell>
          <cell r="I30">
            <v>204.45385204778634</v>
          </cell>
          <cell r="J30">
            <v>0.89679729388549168</v>
          </cell>
        </row>
        <row r="31">
          <cell r="E31">
            <v>209.37231122867183</v>
          </cell>
          <cell r="F31">
            <v>186.51246021160927</v>
          </cell>
          <cell r="G31">
            <v>227.98223572014058</v>
          </cell>
          <cell r="H31">
            <v>196.67321352730849</v>
          </cell>
          <cell r="I31">
            <v>198.87885204778635</v>
          </cell>
          <cell r="J31">
            <v>0.87234363422911576</v>
          </cell>
        </row>
        <row r="32">
          <cell r="E32">
            <v>209.37231122867183</v>
          </cell>
          <cell r="F32">
            <v>186.51246021160927</v>
          </cell>
          <cell r="G32">
            <v>227.98223572014058</v>
          </cell>
          <cell r="H32">
            <v>196.67321352730849</v>
          </cell>
          <cell r="I32">
            <v>198.87885204778635</v>
          </cell>
          <cell r="J32">
            <v>0.87234363422911576</v>
          </cell>
        </row>
        <row r="33">
          <cell r="E33">
            <v>73.84</v>
          </cell>
          <cell r="F33">
            <v>52.554300000000005</v>
          </cell>
          <cell r="G33">
            <v>77.436999999999998</v>
          </cell>
          <cell r="H33">
            <v>55.944899999999997</v>
          </cell>
          <cell r="I33">
            <v>56.51</v>
          </cell>
          <cell r="J33">
            <v>0.72975451011790227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42617.797052794587</v>
          </cell>
          <cell r="F39">
            <v>61454.65115421098</v>
          </cell>
          <cell r="G39">
            <v>55646.849084631875</v>
          </cell>
          <cell r="H39">
            <v>94401.69120891708</v>
          </cell>
          <cell r="I39">
            <v>127804.6216172836</v>
          </cell>
          <cell r="J39">
            <v>2.2967090449795067</v>
          </cell>
        </row>
        <row r="40">
          <cell r="E40">
            <v>66932.647839294979</v>
          </cell>
          <cell r="F40">
            <v>114602.47604207619</v>
          </cell>
          <cell r="G40">
            <v>89342.626277425064</v>
          </cell>
          <cell r="H40">
            <v>291484.03620539908</v>
          </cell>
          <cell r="I40">
            <v>226999.5898175787</v>
          </cell>
          <cell r="J40">
            <v>2.5407758790602797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76.330382781124641</v>
          </cell>
          <cell r="F46">
            <v>149.57563854879297</v>
          </cell>
          <cell r="G46">
            <v>114.45261948732481</v>
          </cell>
          <cell r="H46">
            <v>0</v>
          </cell>
          <cell r="I46">
            <v>237.75810801962365</v>
          </cell>
          <cell r="J46">
            <v>2.077349641140843</v>
          </cell>
        </row>
        <row r="47">
          <cell r="E47">
            <v>138.81096908741264</v>
          </cell>
          <cell r="F47">
            <v>163.74846899484677</v>
          </cell>
          <cell r="G47">
            <v>173.7075663112625</v>
          </cell>
          <cell r="H47">
            <v>7.4856099232881737E-2</v>
          </cell>
          <cell r="I47">
            <v>422.26631329098717</v>
          </cell>
          <cell r="J47">
            <v>2.430903398498705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41057.462962473932</v>
          </cell>
          <cell r="F66">
            <v>47330.106027491223</v>
          </cell>
          <cell r="G66">
            <v>57688.800676242216</v>
          </cell>
          <cell r="H66">
            <v>159419.88957547976</v>
          </cell>
          <cell r="I66">
            <v>103274.59807331492</v>
          </cell>
          <cell r="J66">
            <v>1.7902018565597628</v>
          </cell>
        </row>
      </sheetData>
      <sheetData sheetId="12">
        <row r="8">
          <cell r="E8">
            <v>1208.0999999999999</v>
          </cell>
          <cell r="F8">
            <v>1208.58</v>
          </cell>
          <cell r="G8">
            <v>1321.55</v>
          </cell>
          <cell r="H8">
            <v>1303.26</v>
          </cell>
          <cell r="I8">
            <v>1394.4882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.17."/>
      <sheetName val="17 СМУП"/>
      <sheetName val="17 СЭИ"/>
      <sheetName val="1.17.1."/>
      <sheetName val="СЭИ"/>
      <sheetName val="СМУП"/>
      <sheetName val="Лист1"/>
    </sheetNames>
    <sheetDataSet>
      <sheetData sheetId="0" refreshError="1"/>
      <sheetData sheetId="1">
        <row r="9">
          <cell r="E9">
            <v>30728</v>
          </cell>
          <cell r="F9">
            <v>30728</v>
          </cell>
          <cell r="G9">
            <v>27997.18</v>
          </cell>
          <cell r="H9">
            <v>4210.2479999999996</v>
          </cell>
          <cell r="J9">
            <v>37007.379999999997</v>
          </cell>
        </row>
        <row r="10">
          <cell r="E10">
            <v>5202</v>
          </cell>
          <cell r="F10">
            <v>5202</v>
          </cell>
          <cell r="G10">
            <v>9367.882223999999</v>
          </cell>
          <cell r="H10">
            <v>3307.8580000000002</v>
          </cell>
          <cell r="J10">
            <v>9367.8799999999992</v>
          </cell>
        </row>
        <row r="11">
          <cell r="E11">
            <v>380784</v>
          </cell>
          <cell r="F11">
            <v>380784</v>
          </cell>
          <cell r="G11">
            <v>380784</v>
          </cell>
          <cell r="H11">
            <v>48300.825870000008</v>
          </cell>
          <cell r="J11">
            <v>359830.36</v>
          </cell>
        </row>
        <row r="13">
          <cell r="E13">
            <v>8888</v>
          </cell>
          <cell r="F13">
            <v>8888</v>
          </cell>
          <cell r="G13">
            <v>58811.5</v>
          </cell>
          <cell r="H13">
            <v>61.353999999999999</v>
          </cell>
          <cell r="J13">
            <v>9981.19</v>
          </cell>
        </row>
        <row r="14">
          <cell r="E14">
            <v>27123</v>
          </cell>
          <cell r="F14">
            <v>27123</v>
          </cell>
          <cell r="G14">
            <v>29835.3</v>
          </cell>
          <cell r="H14">
            <v>380.524</v>
          </cell>
          <cell r="J14">
            <v>44183.43</v>
          </cell>
        </row>
        <row r="15">
          <cell r="E15">
            <v>1528</v>
          </cell>
          <cell r="F15">
            <v>1528</v>
          </cell>
          <cell r="G15">
            <v>1680.8</v>
          </cell>
          <cell r="H15">
            <v>158.85900000000001</v>
          </cell>
          <cell r="J15">
            <v>1381.63</v>
          </cell>
        </row>
        <row r="16">
          <cell r="E16">
            <v>1999</v>
          </cell>
          <cell r="F16">
            <v>1999</v>
          </cell>
          <cell r="G16">
            <v>2198.9</v>
          </cell>
          <cell r="H16">
            <v>184.1</v>
          </cell>
          <cell r="J16">
            <v>2195.37</v>
          </cell>
        </row>
        <row r="17">
          <cell r="E17">
            <v>119076</v>
          </cell>
          <cell r="F17">
            <v>119076</v>
          </cell>
          <cell r="G17">
            <v>122185.242552</v>
          </cell>
          <cell r="H17">
            <v>19222.266</v>
          </cell>
          <cell r="J17">
            <v>129475.68</v>
          </cell>
        </row>
        <row r="18">
          <cell r="E18">
            <v>13365</v>
          </cell>
          <cell r="F18">
            <v>13365</v>
          </cell>
          <cell r="G18">
            <v>14701.5</v>
          </cell>
          <cell r="H18">
            <v>601.69600000000003</v>
          </cell>
          <cell r="J18">
            <v>5475.23</v>
          </cell>
        </row>
        <row r="19">
          <cell r="E19">
            <v>299</v>
          </cell>
          <cell r="F19">
            <v>299</v>
          </cell>
          <cell r="G19">
            <v>328.9</v>
          </cell>
          <cell r="H19">
            <v>87.626999999999995</v>
          </cell>
          <cell r="J19">
            <v>309.41000000000003</v>
          </cell>
        </row>
        <row r="20">
          <cell r="E20">
            <v>443</v>
          </cell>
          <cell r="F20">
            <v>443</v>
          </cell>
          <cell r="G20">
            <v>487.3</v>
          </cell>
          <cell r="H20">
            <v>84.313999999999993</v>
          </cell>
          <cell r="J20">
            <v>451.02</v>
          </cell>
        </row>
        <row r="26">
          <cell r="E26">
            <v>16669</v>
          </cell>
          <cell r="F26">
            <v>16669</v>
          </cell>
          <cell r="G26">
            <v>16669</v>
          </cell>
          <cell r="J26">
            <v>2297.3000000000002</v>
          </cell>
        </row>
        <row r="28">
          <cell r="E28">
            <v>0</v>
          </cell>
          <cell r="F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</row>
        <row r="30">
          <cell r="E30">
            <v>12</v>
          </cell>
          <cell r="F30">
            <v>12</v>
          </cell>
          <cell r="G30">
            <v>12</v>
          </cell>
        </row>
        <row r="31">
          <cell r="J31">
            <v>2086.5</v>
          </cell>
        </row>
        <row r="32">
          <cell r="E32">
            <v>3061</v>
          </cell>
          <cell r="F32">
            <v>4452</v>
          </cell>
          <cell r="G32">
            <v>4452</v>
          </cell>
          <cell r="J32">
            <v>866.7</v>
          </cell>
        </row>
        <row r="33">
          <cell r="E33">
            <v>347</v>
          </cell>
          <cell r="F33">
            <v>347</v>
          </cell>
          <cell r="G33">
            <v>347</v>
          </cell>
        </row>
        <row r="34">
          <cell r="E34">
            <v>17</v>
          </cell>
          <cell r="F34">
            <v>17</v>
          </cell>
          <cell r="G34">
            <v>17</v>
          </cell>
        </row>
        <row r="39">
          <cell r="F39">
            <v>25829</v>
          </cell>
        </row>
        <row r="40">
          <cell r="F40">
            <v>1738</v>
          </cell>
        </row>
        <row r="41">
          <cell r="F41">
            <v>349309</v>
          </cell>
        </row>
        <row r="43">
          <cell r="F43">
            <v>8826</v>
          </cell>
        </row>
        <row r="44">
          <cell r="F44">
            <v>26742</v>
          </cell>
        </row>
        <row r="45">
          <cell r="F45">
            <v>1381</v>
          </cell>
        </row>
        <row r="46">
          <cell r="F46">
            <v>1815</v>
          </cell>
        </row>
        <row r="47">
          <cell r="F47">
            <v>104994</v>
          </cell>
        </row>
        <row r="48">
          <cell r="F48">
            <v>13111</v>
          </cell>
        </row>
        <row r="49">
          <cell r="F49">
            <v>228</v>
          </cell>
        </row>
        <row r="50">
          <cell r="F50">
            <v>359</v>
          </cell>
        </row>
        <row r="54">
          <cell r="E54">
            <v>16479</v>
          </cell>
          <cell r="F54">
            <v>16479</v>
          </cell>
          <cell r="G54">
            <v>37343.9</v>
          </cell>
          <cell r="H54">
            <v>4210.2479999999996</v>
          </cell>
        </row>
        <row r="55">
          <cell r="E55">
            <v>2495</v>
          </cell>
          <cell r="F55">
            <v>2495</v>
          </cell>
          <cell r="G55">
            <v>10400</v>
          </cell>
          <cell r="H55">
            <v>3307.8580000000002</v>
          </cell>
        </row>
        <row r="56">
          <cell r="E56">
            <v>194692</v>
          </cell>
          <cell r="F56">
            <v>194692</v>
          </cell>
          <cell r="G56">
            <v>214161.2</v>
          </cell>
          <cell r="H56">
            <v>48300.825870000008</v>
          </cell>
        </row>
        <row r="58">
          <cell r="E58">
            <v>2331</v>
          </cell>
          <cell r="F58">
            <v>2331</v>
          </cell>
          <cell r="G58">
            <v>2001.7</v>
          </cell>
          <cell r="H58">
            <v>61.353999999999999</v>
          </cell>
        </row>
        <row r="59">
          <cell r="E59">
            <v>3763</v>
          </cell>
          <cell r="F59">
            <v>3763</v>
          </cell>
          <cell r="G59">
            <v>30688.3</v>
          </cell>
          <cell r="H59">
            <v>380.524</v>
          </cell>
        </row>
        <row r="60">
          <cell r="E60">
            <v>519</v>
          </cell>
          <cell r="F60">
            <v>519</v>
          </cell>
          <cell r="G60">
            <v>570.9</v>
          </cell>
          <cell r="H60">
            <v>158.85900000000001</v>
          </cell>
        </row>
        <row r="61">
          <cell r="E61">
            <v>719</v>
          </cell>
          <cell r="F61">
            <v>719</v>
          </cell>
          <cell r="G61">
            <v>790.9</v>
          </cell>
          <cell r="H61">
            <v>184.1</v>
          </cell>
        </row>
        <row r="62">
          <cell r="E62">
            <v>40186</v>
          </cell>
          <cell r="F62">
            <v>40186</v>
          </cell>
          <cell r="G62">
            <v>205506.7</v>
          </cell>
          <cell r="H62">
            <v>19222.266</v>
          </cell>
        </row>
        <row r="63">
          <cell r="E63">
            <v>2419</v>
          </cell>
          <cell r="F63">
            <v>2419</v>
          </cell>
          <cell r="G63">
            <v>2660.9</v>
          </cell>
          <cell r="H63">
            <v>601.69600000000003</v>
          </cell>
        </row>
        <row r="64">
          <cell r="E64">
            <v>52</v>
          </cell>
          <cell r="F64">
            <v>52</v>
          </cell>
          <cell r="G64">
            <v>57.2</v>
          </cell>
          <cell r="H64">
            <v>87.626999999999995</v>
          </cell>
        </row>
        <row r="65">
          <cell r="E65">
            <v>242</v>
          </cell>
          <cell r="F65">
            <v>242</v>
          </cell>
          <cell r="G65">
            <v>266.2</v>
          </cell>
          <cell r="H65">
            <v>84.313999999999993</v>
          </cell>
        </row>
        <row r="69">
          <cell r="E69">
            <v>1.73</v>
          </cell>
          <cell r="F69">
            <v>1.73</v>
          </cell>
          <cell r="G69">
            <v>1.5543412672332899</v>
          </cell>
          <cell r="H69">
            <v>1.5543412672332899</v>
          </cell>
          <cell r="I69">
            <v>1.55</v>
          </cell>
          <cell r="J69">
            <v>1.55</v>
          </cell>
          <cell r="K69">
            <v>1.55</v>
          </cell>
          <cell r="L69">
            <v>1.55</v>
          </cell>
          <cell r="M69">
            <v>1.55</v>
          </cell>
        </row>
        <row r="70">
          <cell r="E70">
            <v>1.1499999999999999</v>
          </cell>
          <cell r="F70">
            <v>1.1299999999999999</v>
          </cell>
          <cell r="G70">
            <v>0.92850720074039461</v>
          </cell>
          <cell r="H70">
            <v>0.92850720074039461</v>
          </cell>
          <cell r="I70">
            <v>0.92850720074039461</v>
          </cell>
          <cell r="J70">
            <v>0.92850720074039461</v>
          </cell>
          <cell r="K70">
            <v>0.92850720074039461</v>
          </cell>
          <cell r="L70">
            <v>0.92850720074039461</v>
          </cell>
          <cell r="M70">
            <v>0.92850720074039461</v>
          </cell>
        </row>
        <row r="71">
          <cell r="E71">
            <v>4.7</v>
          </cell>
          <cell r="F71">
            <v>4.7</v>
          </cell>
          <cell r="G71">
            <v>4.7</v>
          </cell>
          <cell r="H71">
            <v>2.7490000000000001</v>
          </cell>
          <cell r="I71">
            <v>4.4000000000000004</v>
          </cell>
          <cell r="J71">
            <v>4.4000000000000004</v>
          </cell>
          <cell r="K71">
            <v>4.4000000000000004</v>
          </cell>
          <cell r="L71">
            <v>4.4000000000000004</v>
          </cell>
          <cell r="M71">
            <v>4.4000000000000004</v>
          </cell>
        </row>
        <row r="72">
          <cell r="E72">
            <v>8.24</v>
          </cell>
          <cell r="F72">
            <v>10.6</v>
          </cell>
          <cell r="G72">
            <v>1.9</v>
          </cell>
          <cell r="H72">
            <v>0.75</v>
          </cell>
          <cell r="I72">
            <v>0.2</v>
          </cell>
          <cell r="J72">
            <v>0.2</v>
          </cell>
          <cell r="K72">
            <v>0.2</v>
          </cell>
          <cell r="L72">
            <v>0.2</v>
          </cell>
          <cell r="M72">
            <v>0.2</v>
          </cell>
        </row>
        <row r="73">
          <cell r="E73">
            <v>17.29</v>
          </cell>
          <cell r="F73">
            <v>17.2</v>
          </cell>
          <cell r="G73">
            <v>8.4383888448943036</v>
          </cell>
          <cell r="H73">
            <v>8.4383888448943036</v>
          </cell>
          <cell r="I73">
            <v>8.4383888448943036</v>
          </cell>
          <cell r="J73">
            <v>8.4383888448943036</v>
          </cell>
          <cell r="K73">
            <v>8.4383888448943036</v>
          </cell>
          <cell r="L73">
            <v>8.4383888448943036</v>
          </cell>
          <cell r="M73">
            <v>8.4383888448943036</v>
          </cell>
        </row>
        <row r="74">
          <cell r="E74">
            <v>22.88</v>
          </cell>
          <cell r="F74">
            <v>22.88</v>
          </cell>
          <cell r="G74">
            <v>9.0567699201785992</v>
          </cell>
          <cell r="H74">
            <v>9.0567699201785992</v>
          </cell>
          <cell r="I74">
            <v>9.0567699201785992</v>
          </cell>
          <cell r="J74">
            <v>9.0567699201785992</v>
          </cell>
          <cell r="K74">
            <v>9.0567699201785992</v>
          </cell>
          <cell r="L74">
            <v>9.0567699201785992</v>
          </cell>
          <cell r="M74">
            <v>9.0567699201785992</v>
          </cell>
        </row>
        <row r="75">
          <cell r="E75">
            <v>21.96</v>
          </cell>
          <cell r="F75">
            <v>21.96</v>
          </cell>
          <cell r="G75">
            <v>11.468703314857429</v>
          </cell>
          <cell r="H75">
            <v>11.468703314857429</v>
          </cell>
          <cell r="I75">
            <v>11.468703314857429</v>
          </cell>
          <cell r="J75">
            <v>11.468703314857429</v>
          </cell>
          <cell r="K75">
            <v>11.468703314857429</v>
          </cell>
          <cell r="L75">
            <v>11.468703314857429</v>
          </cell>
          <cell r="M75">
            <v>11.468703314857429</v>
          </cell>
        </row>
        <row r="76">
          <cell r="E76">
            <v>47.71</v>
          </cell>
          <cell r="F76">
            <v>47.71</v>
          </cell>
          <cell r="G76">
            <v>18.566675786407121</v>
          </cell>
          <cell r="H76">
            <v>18.566675786407121</v>
          </cell>
          <cell r="I76">
            <v>18.566675786407121</v>
          </cell>
          <cell r="J76">
            <v>18.566675786407121</v>
          </cell>
          <cell r="K76">
            <v>18.566675786407121</v>
          </cell>
          <cell r="L76">
            <v>18.566675786407121</v>
          </cell>
          <cell r="M76">
            <v>18.566675786407121</v>
          </cell>
        </row>
        <row r="77">
          <cell r="E77">
            <v>8.26</v>
          </cell>
          <cell r="F77">
            <v>8.26</v>
          </cell>
          <cell r="G77">
            <v>2.8237898534648487</v>
          </cell>
          <cell r="H77">
            <v>2.8237898534648487</v>
          </cell>
          <cell r="I77">
            <v>2.8237898534648487</v>
          </cell>
          <cell r="J77">
            <v>2.8237898534648487</v>
          </cell>
          <cell r="K77">
            <v>2.8237898534648487</v>
          </cell>
          <cell r="L77">
            <v>2.8237898534648487</v>
          </cell>
          <cell r="M77">
            <v>2.8237898534648487</v>
          </cell>
        </row>
        <row r="78">
          <cell r="E78">
            <v>32</v>
          </cell>
          <cell r="F78">
            <v>32</v>
          </cell>
          <cell r="G78">
            <v>8.8405907785473712</v>
          </cell>
          <cell r="H78">
            <v>2.1</v>
          </cell>
          <cell r="I78">
            <v>8.8405907785473712</v>
          </cell>
          <cell r="J78">
            <v>8.8405907785473712</v>
          </cell>
          <cell r="K78">
            <v>8.8405907785473712</v>
          </cell>
          <cell r="L78">
            <v>8.8405907785473712</v>
          </cell>
          <cell r="M78">
            <v>8.8405907785473712</v>
          </cell>
        </row>
        <row r="79">
          <cell r="E79">
            <v>85</v>
          </cell>
          <cell r="F79">
            <v>85</v>
          </cell>
          <cell r="G79">
            <v>12.219676493091757</v>
          </cell>
          <cell r="H79">
            <v>11.558999999999999</v>
          </cell>
          <cell r="I79">
            <v>12.219676493091757</v>
          </cell>
          <cell r="J79">
            <v>12.219676493091757</v>
          </cell>
          <cell r="K79">
            <v>12.219676493091757</v>
          </cell>
          <cell r="L79">
            <v>12.219676493091757</v>
          </cell>
          <cell r="M79">
            <v>12.219676493091757</v>
          </cell>
        </row>
        <row r="80">
          <cell r="E80">
            <v>17.36</v>
          </cell>
          <cell r="F80">
            <v>17.36</v>
          </cell>
          <cell r="G80">
            <v>5.4243362920991869</v>
          </cell>
          <cell r="H80">
            <v>5.4243362920991869</v>
          </cell>
          <cell r="I80">
            <v>5.4243362920991869</v>
          </cell>
          <cell r="J80">
            <v>5.4243362920991869</v>
          </cell>
          <cell r="K80">
            <v>5.4243362920991869</v>
          </cell>
          <cell r="L80">
            <v>5.4243362920991869</v>
          </cell>
          <cell r="M80">
            <v>5.4243362920991869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анализ роста"/>
      <sheetName val="титул"/>
      <sheetName val="1.2.2.И"/>
      <sheetName val="1.3.И"/>
      <sheetName val="1.4."/>
      <sheetName val="1.5.И"/>
      <sheetName val="1.6.И"/>
      <sheetName val="1.12.а"/>
      <sheetName val="1.12.И"/>
      <sheetName val="1.13.И"/>
      <sheetName val="1.15."/>
      <sheetName val="анализ роста к факту И"/>
      <sheetName val="прочие"/>
      <sheetName val="1.18.2."/>
      <sheetName val="1.16."/>
      <sheetName val="1.16. жкх"/>
      <sheetName val="1.17."/>
      <sheetName val="1.17.1."/>
      <sheetName val="1.17.2."/>
      <sheetName val="1.20."/>
      <sheetName val="1.20.3"/>
      <sheetName val="1.21.3"/>
      <sheetName val="1.24."/>
      <sheetName val="1.25."/>
      <sheetName val="1.27."/>
      <sheetName val="Таб П2.1И"/>
      <sheetName val="ТабП.2.2И"/>
      <sheetName val="расчет"/>
      <sheetName val="расчет аморт"/>
      <sheetName val="тбо 2006И"/>
      <sheetName val="тепло 2006И"/>
      <sheetName val="вода 2006И"/>
      <sheetName val="мусор"/>
      <sheetName val="вода"/>
      <sheetName val="дезин"/>
      <sheetName val="9.8.6."/>
      <sheetName val="9.8.1."/>
      <sheetName val="9.8.23"/>
      <sheetName val="9.2."/>
      <sheetName val="несчас"/>
      <sheetName val="опасные"/>
      <sheetName val="автограж"/>
      <sheetName val="9.7.4."/>
      <sheetName val="9.6."/>
      <sheetName val="ЕСН"/>
      <sheetName val="ЕСНа"/>
      <sheetName val="9.8.2.а"/>
      <sheetName val="9.8.2."/>
      <sheetName val="9.8.3.-9.8.5."/>
      <sheetName val="сбор выр"/>
      <sheetName val="9.8.7."/>
      <sheetName val="9.8.8."/>
      <sheetName val="9.8.9."/>
      <sheetName val="9.8.10."/>
      <sheetName val="9.8.10.а"/>
      <sheetName val="9.8.12."/>
      <sheetName val="9.8.13."/>
      <sheetName val="9.3."/>
      <sheetName val="9.8.14. 9.8.15"/>
      <sheetName val="9.8.16"/>
      <sheetName val="9.8.17"/>
      <sheetName val="9.8.18"/>
      <sheetName val="9.8.19  9.8.20"/>
      <sheetName val="расчет конвертов"/>
      <sheetName val="9.8.21."/>
      <sheetName val="9.8.22"/>
      <sheetName val="9.8.23."/>
      <sheetName val="9.8.24."/>
      <sheetName val="9.8.25."/>
      <sheetName val="9.8.26."/>
      <sheetName val="9.8.27.  9.8.28."/>
      <sheetName val="услуги пр хар"/>
      <sheetName val="факт 2004"/>
      <sheetName val="расчет числ по ЖКХ"/>
      <sheetName val="приб на соц разв по ЖКХ"/>
      <sheetName val="выпадающие по 2006 (3)"/>
      <sheetName val="выпадающие по 2006"/>
      <sheetName val="выпдающ 05-06"/>
      <sheetName val="выпадающ 2004"/>
      <sheetName val="выпадающ 2005"/>
      <sheetName val="анализ роста к факту 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H12">
            <v>871.4</v>
          </cell>
          <cell r="M12">
            <v>858.17440000000011</v>
          </cell>
          <cell r="R12">
            <v>855.42</v>
          </cell>
          <cell r="W12">
            <v>947.59500000000014</v>
          </cell>
          <cell r="AB12">
            <v>966.53800000000001</v>
          </cell>
        </row>
        <row r="13">
          <cell r="I13">
            <v>871.25</v>
          </cell>
          <cell r="N13">
            <v>858.17440000000011</v>
          </cell>
          <cell r="S13">
            <v>855.42</v>
          </cell>
          <cell r="X13">
            <v>947.59400000000016</v>
          </cell>
          <cell r="AC13">
            <v>966.53700000000003</v>
          </cell>
        </row>
        <row r="14">
          <cell r="J14">
            <v>491.00635951974255</v>
          </cell>
          <cell r="O14">
            <v>490.52540000000016</v>
          </cell>
          <cell r="T14">
            <v>476.67999999999995</v>
          </cell>
          <cell r="Y14">
            <v>517.20900000000006</v>
          </cell>
          <cell r="AD14">
            <v>434.26902109198323</v>
          </cell>
        </row>
        <row r="17">
          <cell r="G17">
            <v>921.1</v>
          </cell>
          <cell r="L17">
            <v>899.5856</v>
          </cell>
          <cell r="Q17">
            <v>901.4</v>
          </cell>
          <cell r="V17">
            <v>982.74400000000014</v>
          </cell>
          <cell r="AA17">
            <v>1002.5</v>
          </cell>
        </row>
        <row r="20">
          <cell r="J20">
            <v>2</v>
          </cell>
          <cell r="O20">
            <v>1.3494999999999999</v>
          </cell>
          <cell r="T20">
            <v>1.17</v>
          </cell>
          <cell r="Y20">
            <v>1.246</v>
          </cell>
          <cell r="AD20">
            <v>1.329</v>
          </cell>
        </row>
        <row r="22">
          <cell r="G22">
            <v>49.7</v>
          </cell>
          <cell r="H22">
            <v>0.15</v>
          </cell>
          <cell r="I22">
            <v>336.5</v>
          </cell>
          <cell r="J22">
            <v>427.65</v>
          </cell>
          <cell r="L22">
            <v>39.611199999999997</v>
          </cell>
          <cell r="M22">
            <v>0</v>
          </cell>
          <cell r="N22">
            <v>324.04899999999992</v>
          </cell>
          <cell r="O22">
            <v>426.47199999999998</v>
          </cell>
          <cell r="Q22">
            <v>45.98</v>
          </cell>
          <cell r="R22">
            <v>0</v>
          </cell>
          <cell r="S22">
            <v>355.74</v>
          </cell>
          <cell r="T22">
            <v>428.08</v>
          </cell>
          <cell r="V22">
            <v>35.149000000000001</v>
          </cell>
          <cell r="W22">
            <v>1E-3</v>
          </cell>
          <cell r="X22">
            <v>380.02500000000009</v>
          </cell>
          <cell r="Y22">
            <v>444.62300000000005</v>
          </cell>
          <cell r="AA22">
            <v>35.962000000000003</v>
          </cell>
          <cell r="AB22">
            <v>1E-3</v>
          </cell>
          <cell r="AC22">
            <v>483.97700000000003</v>
          </cell>
          <cell r="AD22">
            <v>364.54100000000005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H21">
            <v>241.5</v>
          </cell>
          <cell r="N21">
            <v>34.9</v>
          </cell>
        </row>
        <row r="22">
          <cell r="E22">
            <v>49.7</v>
          </cell>
          <cell r="F22">
            <v>0.15</v>
          </cell>
          <cell r="G22">
            <v>336.5</v>
          </cell>
          <cell r="H22">
            <v>186.14999999999998</v>
          </cell>
          <cell r="K22">
            <v>9.3000000000000007</v>
          </cell>
          <cell r="M22">
            <v>50.2</v>
          </cell>
          <cell r="N22">
            <v>35.18</v>
          </cell>
        </row>
        <row r="23">
          <cell r="G23">
            <v>15.6</v>
          </cell>
          <cell r="H23">
            <v>61.9</v>
          </cell>
          <cell r="M23">
            <v>2</v>
          </cell>
          <cell r="N23">
            <v>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H39">
            <v>233.93</v>
          </cell>
          <cell r="N39">
            <v>34.380000000000003</v>
          </cell>
        </row>
        <row r="40">
          <cell r="E40">
            <v>45.98</v>
          </cell>
          <cell r="G40">
            <v>355.74</v>
          </cell>
          <cell r="H40">
            <v>194.14999999999998</v>
          </cell>
          <cell r="K40">
            <v>7.67</v>
          </cell>
          <cell r="M40">
            <v>55.25</v>
          </cell>
          <cell r="N40">
            <v>39.46</v>
          </cell>
        </row>
        <row r="41">
          <cell r="G41">
            <v>13.13</v>
          </cell>
          <cell r="H41">
            <v>62.39</v>
          </cell>
          <cell r="M41">
            <v>2.72</v>
          </cell>
          <cell r="N41">
            <v>12.94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282.38900000000001</v>
          </cell>
          <cell r="K57">
            <v>0</v>
          </cell>
          <cell r="L57">
            <v>0</v>
          </cell>
          <cell r="M57">
            <v>0</v>
          </cell>
          <cell r="N57">
            <v>43.769999999999996</v>
          </cell>
        </row>
        <row r="58">
          <cell r="E58">
            <v>35.962000000000003</v>
          </cell>
          <cell r="F58">
            <v>1E-3</v>
          </cell>
          <cell r="G58">
            <v>483.97700000000003</v>
          </cell>
          <cell r="H58">
            <v>82.152000000000044</v>
          </cell>
          <cell r="K58">
            <v>5.5750000000000002</v>
          </cell>
          <cell r="L58">
            <v>0</v>
          </cell>
          <cell r="M58">
            <v>75.03</v>
          </cell>
          <cell r="N58">
            <v>12.740000000000009</v>
          </cell>
        </row>
        <row r="59">
          <cell r="E59">
            <v>0</v>
          </cell>
          <cell r="F59">
            <v>0</v>
          </cell>
          <cell r="G59">
            <v>66.171999999999997</v>
          </cell>
          <cell r="H59">
            <v>11.417999999999999</v>
          </cell>
          <cell r="K59">
            <v>0</v>
          </cell>
          <cell r="L59">
            <v>0</v>
          </cell>
          <cell r="M59">
            <v>11.84</v>
          </cell>
          <cell r="N59">
            <v>1.7629999999999999</v>
          </cell>
        </row>
      </sheetData>
      <sheetData sheetId="7" refreshError="1">
        <row r="10">
          <cell r="E10">
            <v>10122</v>
          </cell>
          <cell r="F10">
            <v>20143</v>
          </cell>
          <cell r="G10">
            <v>16462</v>
          </cell>
          <cell r="H10">
            <v>24806</v>
          </cell>
          <cell r="I10">
            <v>24253.091516899996</v>
          </cell>
        </row>
        <row r="11">
          <cell r="H11">
            <v>17364.199999999997</v>
          </cell>
          <cell r="I11">
            <v>16977.164061829997</v>
          </cell>
        </row>
        <row r="12">
          <cell r="E12">
            <v>2820</v>
          </cell>
          <cell r="F12">
            <v>11126.392334408334</v>
          </cell>
          <cell r="G12">
            <v>6066</v>
          </cell>
          <cell r="H12">
            <v>7326.5</v>
          </cell>
          <cell r="I12">
            <v>10804.3</v>
          </cell>
        </row>
        <row r="13">
          <cell r="H13">
            <v>5128.5499999999993</v>
          </cell>
          <cell r="I13">
            <v>7563.0099999999993</v>
          </cell>
        </row>
        <row r="14">
          <cell r="E14">
            <v>4813</v>
          </cell>
          <cell r="F14">
            <v>5708.9213709677415</v>
          </cell>
          <cell r="G14">
            <v>5625</v>
          </cell>
          <cell r="H14">
            <v>6782.7070000000003</v>
          </cell>
          <cell r="I14">
            <v>7257.4970000000003</v>
          </cell>
        </row>
        <row r="15">
          <cell r="E15">
            <v>970692</v>
          </cell>
          <cell r="F15">
            <v>948021</v>
          </cell>
          <cell r="G15">
            <v>1144968.29874</v>
          </cell>
          <cell r="H15">
            <v>1280770.9454400002</v>
          </cell>
          <cell r="I15">
            <v>1397974.4205</v>
          </cell>
        </row>
        <row r="16">
          <cell r="E16">
            <v>-1136988.0000000005</v>
          </cell>
          <cell r="F16">
            <v>-473609.16000000015</v>
          </cell>
          <cell r="G16">
            <v>1143561.17484</v>
          </cell>
          <cell r="H16">
            <v>1279147.0834800003</v>
          </cell>
          <cell r="I16">
            <v>1396121.1456822001</v>
          </cell>
        </row>
        <row r="17">
          <cell r="E17">
            <v>2107680.0000000005</v>
          </cell>
          <cell r="F17">
            <v>1421630.1600000001</v>
          </cell>
          <cell r="G17">
            <v>1407.1238999999998</v>
          </cell>
          <cell r="H17">
            <v>1623.86196</v>
          </cell>
          <cell r="I17">
            <v>1853.2748177999999</v>
          </cell>
        </row>
        <row r="20">
          <cell r="E20">
            <v>10119</v>
          </cell>
          <cell r="F20">
            <v>11740.843152330885</v>
          </cell>
          <cell r="G20">
            <v>11888</v>
          </cell>
          <cell r="H20">
            <v>14771.53</v>
          </cell>
          <cell r="I20">
            <v>18032.37135466667</v>
          </cell>
        </row>
        <row r="25">
          <cell r="I25">
            <v>0</v>
          </cell>
        </row>
        <row r="26">
          <cell r="E26">
            <v>890</v>
          </cell>
          <cell r="F26">
            <v>4396</v>
          </cell>
          <cell r="G26">
            <v>529</v>
          </cell>
          <cell r="H26">
            <v>3707.4511299999999</v>
          </cell>
          <cell r="I26">
            <v>3710.0727090999999</v>
          </cell>
        </row>
        <row r="27">
          <cell r="E27">
            <v>135</v>
          </cell>
          <cell r="F27">
            <v>19</v>
          </cell>
          <cell r="G27">
            <v>37</v>
          </cell>
          <cell r="H27">
            <v>39.9303375</v>
          </cell>
          <cell r="I27">
            <v>0</v>
          </cell>
        </row>
        <row r="31">
          <cell r="E31">
            <v>1285</v>
          </cell>
          <cell r="F31">
            <v>1508</v>
          </cell>
          <cell r="G31">
            <v>1234</v>
          </cell>
          <cell r="H31">
            <v>13.909000000000001</v>
          </cell>
          <cell r="I31">
            <v>14.882630000000001</v>
          </cell>
        </row>
        <row r="32">
          <cell r="E32">
            <v>1150</v>
          </cell>
          <cell r="F32">
            <v>1346</v>
          </cell>
          <cell r="G32">
            <v>1175</v>
          </cell>
          <cell r="H32">
            <v>0</v>
          </cell>
          <cell r="I32">
            <v>0</v>
          </cell>
        </row>
        <row r="33">
          <cell r="E33">
            <v>135</v>
          </cell>
          <cell r="F33">
            <v>162</v>
          </cell>
          <cell r="G33">
            <v>59</v>
          </cell>
          <cell r="H33">
            <v>13.909000000000001</v>
          </cell>
          <cell r="I33">
            <v>14.882630000000001</v>
          </cell>
        </row>
        <row r="34">
          <cell r="E34">
            <v>49302.21</v>
          </cell>
          <cell r="F34">
            <v>20835.03</v>
          </cell>
          <cell r="G34">
            <v>14902.366271008925</v>
          </cell>
          <cell r="H34" t="e">
            <v>#REF!</v>
          </cell>
          <cell r="I34" t="e">
            <v>#REF!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Услуги банка</v>
          </cell>
          <cell r="E38">
            <v>135</v>
          </cell>
          <cell r="F38">
            <v>445</v>
          </cell>
          <cell r="G38">
            <v>100</v>
          </cell>
          <cell r="H38">
            <v>385.39795000000004</v>
          </cell>
          <cell r="I38">
            <v>385.39795000000004</v>
          </cell>
        </row>
        <row r="39">
          <cell r="B39" t="str">
            <v>Услуги связи</v>
          </cell>
          <cell r="E39">
            <v>844</v>
          </cell>
          <cell r="F39">
            <v>1225</v>
          </cell>
          <cell r="G39">
            <v>1038</v>
          </cell>
          <cell r="H39">
            <v>1332.6775</v>
          </cell>
          <cell r="I39">
            <v>1839.9010000000001</v>
          </cell>
        </row>
        <row r="40">
          <cell r="B40" t="str">
            <v>Командирововчные расходы</v>
          </cell>
          <cell r="E40">
            <v>230</v>
          </cell>
          <cell r="F40">
            <v>385</v>
          </cell>
          <cell r="G40">
            <v>230</v>
          </cell>
          <cell r="H40">
            <v>950</v>
          </cell>
          <cell r="I40">
            <v>1780.932182</v>
          </cell>
        </row>
        <row r="41">
          <cell r="B41" t="str">
            <v>Расходы на обучение</v>
          </cell>
          <cell r="E41">
            <v>206</v>
          </cell>
          <cell r="F41">
            <v>75</v>
          </cell>
          <cell r="G41">
            <v>226</v>
          </cell>
          <cell r="H41">
            <v>296.7</v>
          </cell>
          <cell r="I41">
            <v>341.76525423728816</v>
          </cell>
        </row>
        <row r="42">
          <cell r="B42" t="str">
            <v>Охрана труда</v>
          </cell>
          <cell r="G42">
            <v>94</v>
          </cell>
          <cell r="H42">
            <v>98</v>
          </cell>
          <cell r="I42">
            <v>1233.3322000000001</v>
          </cell>
        </row>
        <row r="43">
          <cell r="B43" t="str">
            <v>Канцелярские расходы</v>
          </cell>
          <cell r="F43">
            <v>341</v>
          </cell>
          <cell r="G43">
            <v>184</v>
          </cell>
          <cell r="H43">
            <v>441.3</v>
          </cell>
          <cell r="I43">
            <v>961.8</v>
          </cell>
        </row>
        <row r="44">
          <cell r="B44" t="str">
            <v>Коммунальные услуги</v>
          </cell>
          <cell r="E44">
            <v>744</v>
          </cell>
          <cell r="F44">
            <v>1344</v>
          </cell>
          <cell r="G44">
            <v>1022</v>
          </cell>
          <cell r="H44">
            <v>1534.2105381220663</v>
          </cell>
          <cell r="I44">
            <v>1633.9342231000005</v>
          </cell>
        </row>
        <row r="45">
          <cell r="B45" t="str">
            <v>Вневедомственная охрана</v>
          </cell>
          <cell r="F45">
            <v>1393</v>
          </cell>
          <cell r="G45">
            <v>984</v>
          </cell>
          <cell r="H45">
            <v>1251.7996116015133</v>
          </cell>
          <cell r="I45">
            <v>1985.3541840000003</v>
          </cell>
        </row>
        <row r="46">
          <cell r="B46" t="str">
            <v>Аттестация рабочих мест</v>
          </cell>
          <cell r="G46">
            <v>312</v>
          </cell>
          <cell r="H46">
            <v>312</v>
          </cell>
          <cell r="I46">
            <v>0</v>
          </cell>
        </row>
        <row r="47">
          <cell r="B47" t="str">
            <v>Аудиторские услуги</v>
          </cell>
          <cell r="F47">
            <v>3525.4</v>
          </cell>
          <cell r="G47">
            <v>200</v>
          </cell>
          <cell r="H47">
            <v>6500</v>
          </cell>
          <cell r="I47">
            <v>1627.8961780575</v>
          </cell>
        </row>
        <row r="48">
          <cell r="B48" t="str">
            <v>Дебитрская задолженность</v>
          </cell>
          <cell r="G48">
            <v>46.2</v>
          </cell>
          <cell r="H48" t="e">
            <v>#REF!</v>
          </cell>
          <cell r="I48" t="e">
            <v>#REF!</v>
          </cell>
        </row>
        <row r="49">
          <cell r="B49" t="str">
            <v>Создание резерва по сомнительным долгам</v>
          </cell>
          <cell r="G49">
            <v>3126.6</v>
          </cell>
          <cell r="H49">
            <v>0</v>
          </cell>
          <cell r="I49">
            <v>0</v>
          </cell>
        </row>
        <row r="50">
          <cell r="B50" t="str">
            <v xml:space="preserve">прочие затраты  </v>
          </cell>
          <cell r="E50">
            <v>9883.73</v>
          </cell>
          <cell r="F50">
            <v>9929.6299999999992</v>
          </cell>
          <cell r="G50">
            <v>7339.5662710089255</v>
          </cell>
          <cell r="H50" t="e">
            <v>#REF!</v>
          </cell>
          <cell r="I50" t="e">
            <v>#REF!</v>
          </cell>
        </row>
        <row r="51">
          <cell r="B51" t="str">
            <v>Создание аварийного запаса</v>
          </cell>
          <cell r="G51">
            <v>0</v>
          </cell>
          <cell r="H51">
            <v>0</v>
          </cell>
          <cell r="I51" t="e">
            <v>#REF!</v>
          </cell>
        </row>
        <row r="52">
          <cell r="B52" t="str">
            <v>Экономические обоснгванные расходы неучтеные в тарифах предыдущих периодах регулирования</v>
          </cell>
          <cell r="G52">
            <v>0</v>
          </cell>
          <cell r="H52">
            <v>0</v>
          </cell>
          <cell r="I52" t="e">
            <v>#REF!</v>
          </cell>
        </row>
        <row r="53">
          <cell r="B53" t="str">
            <v>Переоценка ОПФ</v>
          </cell>
          <cell r="G53">
            <v>0</v>
          </cell>
          <cell r="H53">
            <v>0</v>
          </cell>
          <cell r="I53">
            <v>402.58749999999998</v>
          </cell>
        </row>
        <row r="54">
          <cell r="B54" t="str">
            <v>Поверка и ремонт счетчиков</v>
          </cell>
          <cell r="E54">
            <v>3097.7</v>
          </cell>
          <cell r="F54">
            <v>882</v>
          </cell>
        </row>
        <row r="55">
          <cell r="B55" t="str">
            <v>Оформление кадастровых дел по земельным участкам</v>
          </cell>
          <cell r="E55">
            <v>2521</v>
          </cell>
        </row>
        <row r="56">
          <cell r="B56" t="str">
            <v>Консультационные услуги</v>
          </cell>
          <cell r="F56">
            <v>1268</v>
          </cell>
          <cell r="G56">
            <v>0</v>
          </cell>
          <cell r="H56">
            <v>1600</v>
          </cell>
          <cell r="I56">
            <v>3092.453</v>
          </cell>
        </row>
        <row r="57">
          <cell r="B57" t="str">
            <v>Информационно-програмные услуги</v>
          </cell>
          <cell r="G57">
            <v>0</v>
          </cell>
          <cell r="H57">
            <v>450</v>
          </cell>
          <cell r="I57">
            <v>923.99582500000008</v>
          </cell>
        </row>
        <row r="58">
          <cell r="B58" t="str">
            <v>Литература, тех. документация</v>
          </cell>
          <cell r="F58">
            <v>22</v>
          </cell>
          <cell r="G58">
            <v>0</v>
          </cell>
          <cell r="H58">
            <v>25</v>
          </cell>
          <cell r="I58">
            <v>19.584852000000005</v>
          </cell>
        </row>
        <row r="59">
          <cell r="B59" t="str">
            <v>выполнение предписаний энергонадзора</v>
          </cell>
          <cell r="E59">
            <v>31640.78</v>
          </cell>
        </row>
        <row r="60">
          <cell r="B60" t="str">
            <v>налог на имущество</v>
          </cell>
          <cell r="H60">
            <v>194.20170000000005</v>
          </cell>
          <cell r="I60">
            <v>207.3</v>
          </cell>
        </row>
        <row r="64">
          <cell r="G64">
            <v>45.64</v>
          </cell>
          <cell r="I64">
            <v>153350</v>
          </cell>
        </row>
        <row r="65">
          <cell r="E65">
            <v>23156</v>
          </cell>
          <cell r="G65">
            <v>23000</v>
          </cell>
          <cell r="I65">
            <v>0</v>
          </cell>
        </row>
      </sheetData>
      <sheetData sheetId="8" refreshError="1">
        <row r="7">
          <cell r="G7">
            <v>407</v>
          </cell>
          <cell r="H7">
            <v>445</v>
          </cell>
          <cell r="I7">
            <v>407</v>
          </cell>
          <cell r="J7">
            <v>485</v>
          </cell>
          <cell r="K7">
            <v>450.12977775114058</v>
          </cell>
        </row>
        <row r="8">
          <cell r="G8">
            <v>407</v>
          </cell>
          <cell r="H8">
            <v>445</v>
          </cell>
          <cell r="I8">
            <v>407</v>
          </cell>
          <cell r="J8">
            <v>485</v>
          </cell>
          <cell r="K8">
            <v>450.12977775114058</v>
          </cell>
        </row>
        <row r="10">
          <cell r="G10">
            <v>2604</v>
          </cell>
          <cell r="H10">
            <v>2604</v>
          </cell>
          <cell r="I10">
            <v>2890</v>
          </cell>
          <cell r="J10">
            <v>3160</v>
          </cell>
          <cell r="K10">
            <v>3570</v>
          </cell>
        </row>
        <row r="11">
          <cell r="G11">
            <v>1.085</v>
          </cell>
          <cell r="H11">
            <v>1.0620000000000001</v>
          </cell>
          <cell r="I11">
            <v>1.085</v>
          </cell>
          <cell r="J11">
            <v>1.0396000000000001</v>
          </cell>
          <cell r="K11">
            <v>1.0316677534735161</v>
          </cell>
        </row>
        <row r="12">
          <cell r="G12">
            <v>2825.3399999999997</v>
          </cell>
          <cell r="H12">
            <v>2765.4480000000003</v>
          </cell>
          <cell r="I12">
            <v>3135.65</v>
          </cell>
          <cell r="J12">
            <v>3285.1360000000004</v>
          </cell>
          <cell r="K12">
            <v>3683.0538799004526</v>
          </cell>
        </row>
        <row r="13">
          <cell r="G13">
            <v>4.93</v>
          </cell>
          <cell r="H13">
            <v>5.1269999999999998</v>
          </cell>
          <cell r="I13">
            <v>4.9000000000000004</v>
          </cell>
          <cell r="J13">
            <v>5.25</v>
          </cell>
          <cell r="K13">
            <v>5.1580775583560179</v>
          </cell>
        </row>
        <row r="14">
          <cell r="G14">
            <v>1.5598118000000001</v>
          </cell>
          <cell r="H14">
            <v>1.6105084999999999</v>
          </cell>
          <cell r="I14">
            <v>1.5461704000000001</v>
          </cell>
          <cell r="J14">
            <v>1.62</v>
          </cell>
          <cell r="K14" t="e">
            <v>#REF!</v>
          </cell>
        </row>
        <row r="17">
          <cell r="G17">
            <v>8.3940000000000001</v>
          </cell>
          <cell r="H17">
            <v>5.4</v>
          </cell>
          <cell r="I17">
            <v>5.3449999999999998</v>
          </cell>
          <cell r="J17">
            <v>6.6</v>
          </cell>
          <cell r="K17">
            <v>6.6</v>
          </cell>
        </row>
        <row r="20">
          <cell r="G20">
            <v>20</v>
          </cell>
          <cell r="H20">
            <v>21.8</v>
          </cell>
          <cell r="I20">
            <v>15</v>
          </cell>
          <cell r="J20">
            <v>20</v>
          </cell>
          <cell r="K20">
            <v>40</v>
          </cell>
        </row>
        <row r="23">
          <cell r="G23">
            <v>15</v>
          </cell>
          <cell r="H23">
            <v>22</v>
          </cell>
          <cell r="I23">
            <v>15</v>
          </cell>
          <cell r="J23">
            <v>19</v>
          </cell>
          <cell r="K23">
            <v>20</v>
          </cell>
        </row>
        <row r="26">
          <cell r="G26">
            <v>33</v>
          </cell>
          <cell r="H26">
            <v>22.000999999999902</v>
          </cell>
          <cell r="I26">
            <v>33</v>
          </cell>
          <cell r="J26">
            <v>33</v>
          </cell>
          <cell r="K26">
            <v>33</v>
          </cell>
        </row>
      </sheetData>
      <sheetData sheetId="9" refreshError="1"/>
      <sheetData sheetId="10" refreshError="1">
        <row r="9">
          <cell r="D9">
            <v>0</v>
          </cell>
          <cell r="E9">
            <v>0</v>
          </cell>
          <cell r="F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I10">
            <v>0</v>
          </cell>
        </row>
        <row r="11">
          <cell r="D11">
            <v>3424.8560000000002</v>
          </cell>
          <cell r="E11">
            <v>0</v>
          </cell>
          <cell r="F11">
            <v>0</v>
          </cell>
          <cell r="I11">
            <v>163.49332500000003</v>
          </cell>
        </row>
        <row r="12">
          <cell r="D12">
            <v>15051.796999999999</v>
          </cell>
          <cell r="E12">
            <v>0</v>
          </cell>
          <cell r="F12">
            <v>0</v>
          </cell>
          <cell r="I12">
            <v>801.05015000000014</v>
          </cell>
        </row>
        <row r="14">
          <cell r="D14">
            <v>0</v>
          </cell>
          <cell r="E14">
            <v>0</v>
          </cell>
          <cell r="F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I15">
            <v>0</v>
          </cell>
        </row>
        <row r="16">
          <cell r="D16">
            <v>17993.334000000003</v>
          </cell>
          <cell r="E16">
            <v>0</v>
          </cell>
          <cell r="F16">
            <v>0</v>
          </cell>
          <cell r="I16">
            <v>724.17600000000004</v>
          </cell>
        </row>
        <row r="17">
          <cell r="D17">
            <v>7117.4259999999995</v>
          </cell>
          <cell r="E17">
            <v>2297.29</v>
          </cell>
          <cell r="F17">
            <v>0</v>
          </cell>
          <cell r="I17">
            <v>416.4011999999999</v>
          </cell>
        </row>
        <row r="19">
          <cell r="D19">
            <v>0</v>
          </cell>
          <cell r="E19">
            <v>0</v>
          </cell>
          <cell r="F19">
            <v>0</v>
          </cell>
          <cell r="I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I20">
            <v>0</v>
          </cell>
        </row>
        <row r="21">
          <cell r="D21">
            <v>21218.421000000006</v>
          </cell>
          <cell r="E21">
            <v>866.7</v>
          </cell>
          <cell r="F21">
            <v>0</v>
          </cell>
          <cell r="I21">
            <v>1108.1428250000001</v>
          </cell>
        </row>
        <row r="22">
          <cell r="D22">
            <v>0</v>
          </cell>
          <cell r="E22">
            <v>0</v>
          </cell>
          <cell r="F22">
            <v>0</v>
          </cell>
          <cell r="I22">
            <v>0</v>
          </cell>
        </row>
      </sheetData>
      <sheetData sheetId="11" refreshError="1">
        <row r="6">
          <cell r="F6">
            <v>35645.040000000001</v>
          </cell>
          <cell r="G6">
            <v>38127.21</v>
          </cell>
          <cell r="H6">
            <v>37248.824999999997</v>
          </cell>
          <cell r="I6">
            <v>39009.326999999997</v>
          </cell>
          <cell r="J6" t="e">
            <v>#REF!</v>
          </cell>
        </row>
        <row r="7">
          <cell r="F7">
            <v>2682.96</v>
          </cell>
          <cell r="G7">
            <v>2869.7900000000004</v>
          </cell>
          <cell r="H7">
            <v>2803.6750000000002</v>
          </cell>
          <cell r="I7">
            <v>2730.6528900000003</v>
          </cell>
          <cell r="J7" t="e">
            <v>#REF!</v>
          </cell>
        </row>
        <row r="8">
          <cell r="F8">
            <v>10119</v>
          </cell>
          <cell r="G8">
            <v>10443</v>
          </cell>
          <cell r="H8">
            <v>10573.86</v>
          </cell>
          <cell r="I8">
            <v>11063.877336176</v>
          </cell>
          <cell r="J8" t="e">
            <v>#REF!</v>
          </cell>
        </row>
        <row r="12">
          <cell r="I12">
            <v>0</v>
          </cell>
          <cell r="J12">
            <v>0</v>
          </cell>
        </row>
        <row r="13">
          <cell r="I13">
            <v>0</v>
          </cell>
          <cell r="J13">
            <v>0</v>
          </cell>
        </row>
        <row r="14">
          <cell r="F14">
            <v>6311.6791661300622</v>
          </cell>
          <cell r="G14">
            <v>6020.9066362697258</v>
          </cell>
          <cell r="H14">
            <v>6198.5042293580746</v>
          </cell>
          <cell r="I14">
            <v>1824.7449999999999</v>
          </cell>
          <cell r="J14">
            <v>1995.8121500000002</v>
          </cell>
        </row>
        <row r="15">
          <cell r="F15">
            <v>8188.3208338699378</v>
          </cell>
          <cell r="G15">
            <v>7811.0933637302742</v>
          </cell>
          <cell r="H15">
            <v>8041.4957706419254</v>
          </cell>
          <cell r="I15">
            <v>1030.4549999999999</v>
          </cell>
          <cell r="J15">
            <v>1217.45135</v>
          </cell>
        </row>
        <row r="17">
          <cell r="I17">
            <v>13544.8</v>
          </cell>
          <cell r="J17">
            <v>15571.4365</v>
          </cell>
        </row>
        <row r="19">
          <cell r="I19">
            <v>1190</v>
          </cell>
          <cell r="J19">
            <v>1309</v>
          </cell>
        </row>
        <row r="23">
          <cell r="F23">
            <v>890</v>
          </cell>
          <cell r="G23">
            <v>4396</v>
          </cell>
          <cell r="H23">
            <v>529</v>
          </cell>
          <cell r="I23">
            <v>3707.4511299999999</v>
          </cell>
          <cell r="J23">
            <v>3710.0727090999999</v>
          </cell>
        </row>
        <row r="24">
          <cell r="F24">
            <v>135</v>
          </cell>
          <cell r="G24">
            <v>19</v>
          </cell>
          <cell r="H24">
            <v>37</v>
          </cell>
          <cell r="I24">
            <v>39.9303375</v>
          </cell>
          <cell r="J24">
            <v>0</v>
          </cell>
        </row>
        <row r="25">
          <cell r="I25">
            <v>0</v>
          </cell>
          <cell r="J25">
            <v>0</v>
          </cell>
        </row>
        <row r="28">
          <cell r="B28" t="str">
            <v>- налог на землю</v>
          </cell>
          <cell r="F28">
            <v>1150</v>
          </cell>
          <cell r="G28">
            <v>1346</v>
          </cell>
          <cell r="H28">
            <v>1175</v>
          </cell>
          <cell r="I28">
            <v>0</v>
          </cell>
          <cell r="J28">
            <v>0</v>
          </cell>
        </row>
        <row r="29">
          <cell r="B29" t="str">
            <v>ВН</v>
          </cell>
        </row>
        <row r="30">
          <cell r="B30" t="str">
            <v>СН1</v>
          </cell>
        </row>
        <row r="31">
          <cell r="B31" t="str">
            <v>СН2</v>
          </cell>
        </row>
        <row r="32">
          <cell r="B32" t="str">
            <v>НН</v>
          </cell>
        </row>
        <row r="33">
          <cell r="B33" t="str">
            <v>- налог на пользователей автодорог</v>
          </cell>
          <cell r="I33">
            <v>0</v>
          </cell>
          <cell r="J33">
            <v>0</v>
          </cell>
        </row>
        <row r="34">
          <cell r="B34" t="str">
            <v>- налог на транспорт</v>
          </cell>
          <cell r="F34">
            <v>135</v>
          </cell>
          <cell r="G34">
            <v>162</v>
          </cell>
          <cell r="H34">
            <v>59</v>
          </cell>
          <cell r="I34">
            <v>13.909000000000001</v>
          </cell>
          <cell r="J34">
            <v>14.882630000000001</v>
          </cell>
        </row>
        <row r="35">
          <cell r="B35" t="str">
            <v>УГЭН</v>
          </cell>
          <cell r="I35">
            <v>0</v>
          </cell>
          <cell r="J35">
            <v>0</v>
          </cell>
        </row>
        <row r="36">
          <cell r="B36" t="str">
            <v>РЭК</v>
          </cell>
          <cell r="I36">
            <v>0</v>
          </cell>
          <cell r="J36">
            <v>0</v>
          </cell>
        </row>
        <row r="37">
          <cell r="B37" t="str">
            <v>энергосбережение</v>
          </cell>
          <cell r="F37">
            <v>6901</v>
          </cell>
          <cell r="G37">
            <v>6916</v>
          </cell>
          <cell r="H37">
            <v>7522</v>
          </cell>
          <cell r="I37">
            <v>8461</v>
          </cell>
          <cell r="J37">
            <v>9307.1</v>
          </cell>
        </row>
        <row r="39">
          <cell r="F39">
            <v>37930.289999999994</v>
          </cell>
          <cell r="G39">
            <v>45011.000000000015</v>
          </cell>
          <cell r="H39">
            <v>30674.300000000003</v>
          </cell>
          <cell r="I39">
            <v>148789.73123808688</v>
          </cell>
          <cell r="J39" t="e">
            <v>#REF!</v>
          </cell>
        </row>
        <row r="41">
          <cell r="B41" t="str">
            <v>Арендная плата</v>
          </cell>
          <cell r="I41">
            <v>66177.510423013358</v>
          </cell>
          <cell r="J41">
            <v>70809.936152624301</v>
          </cell>
        </row>
        <row r="51">
          <cell r="H51">
            <v>45.6</v>
          </cell>
          <cell r="J51">
            <v>153350</v>
          </cell>
        </row>
        <row r="52">
          <cell r="H52">
            <v>23000</v>
          </cell>
          <cell r="J52">
            <v>0</v>
          </cell>
        </row>
        <row r="59">
          <cell r="F59">
            <v>814</v>
          </cell>
          <cell r="G59">
            <v>790.1321999999999</v>
          </cell>
          <cell r="H59">
            <v>829.8</v>
          </cell>
          <cell r="I59">
            <v>859.79800000000012</v>
          </cell>
          <cell r="J59">
            <v>884.48100000000011</v>
          </cell>
        </row>
        <row r="63">
          <cell r="F63">
            <v>76599.342336664922</v>
          </cell>
          <cell r="G63">
            <v>85668.187117584079</v>
          </cell>
          <cell r="H63">
            <v>56991.70046097145</v>
          </cell>
          <cell r="I63">
            <v>161012.02170558687</v>
          </cell>
          <cell r="J63" t="e">
            <v>#REF!</v>
          </cell>
        </row>
        <row r="67">
          <cell r="F67">
            <v>8392.0400000000009</v>
          </cell>
          <cell r="G67">
            <v>8392.0400000000009</v>
          </cell>
          <cell r="H67">
            <v>8392.0400000000009</v>
          </cell>
          <cell r="I67">
            <v>8392.0400000000009</v>
          </cell>
          <cell r="J67">
            <v>8392.0400000000009</v>
          </cell>
        </row>
        <row r="69">
          <cell r="I69">
            <v>0</v>
          </cell>
          <cell r="J69">
            <v>0</v>
          </cell>
        </row>
        <row r="70">
          <cell r="I70">
            <v>0</v>
          </cell>
          <cell r="J70">
            <v>0</v>
          </cell>
        </row>
        <row r="71">
          <cell r="F71">
            <v>6860.79</v>
          </cell>
          <cell r="G71">
            <v>6860.79</v>
          </cell>
          <cell r="H71">
            <v>6860.79</v>
          </cell>
          <cell r="I71">
            <v>6860.79</v>
          </cell>
          <cell r="J71">
            <v>6860.79</v>
          </cell>
        </row>
        <row r="72">
          <cell r="F72">
            <v>1531.25</v>
          </cell>
          <cell r="G72">
            <v>1531.25</v>
          </cell>
          <cell r="H72">
            <v>1531.25</v>
          </cell>
          <cell r="I72">
            <v>1531.25</v>
          </cell>
          <cell r="J72">
            <v>1531.25</v>
          </cell>
        </row>
      </sheetData>
      <sheetData sheetId="12" refreshError="1">
        <row r="9">
          <cell r="H9">
            <v>29996.920000000002</v>
          </cell>
          <cell r="I9">
            <v>55126.400000000001</v>
          </cell>
        </row>
        <row r="10">
          <cell r="H10">
            <v>0</v>
          </cell>
          <cell r="I10">
            <v>0</v>
          </cell>
        </row>
        <row r="13">
          <cell r="E13">
            <v>14500</v>
          </cell>
          <cell r="F13">
            <v>13832</v>
          </cell>
          <cell r="G13">
            <v>8007.2899291812919</v>
          </cell>
          <cell r="H13">
            <v>3590.3</v>
          </cell>
          <cell r="I13">
            <v>4027.0227332410809</v>
          </cell>
        </row>
        <row r="14">
          <cell r="H14" t="e">
            <v>#REF!</v>
          </cell>
          <cell r="I14" t="e">
            <v>#REF!</v>
          </cell>
        </row>
        <row r="15">
          <cell r="H15">
            <v>0</v>
          </cell>
          <cell r="I15">
            <v>9816.8799999999974</v>
          </cell>
        </row>
        <row r="16">
          <cell r="H16">
            <v>0</v>
          </cell>
          <cell r="I16">
            <v>0</v>
          </cell>
        </row>
        <row r="17">
          <cell r="H17">
            <v>0</v>
          </cell>
          <cell r="I17">
            <v>0</v>
          </cell>
        </row>
        <row r="18">
          <cell r="H18">
            <v>0</v>
          </cell>
          <cell r="I18">
            <v>0</v>
          </cell>
        </row>
        <row r="19">
          <cell r="H19">
            <v>26406.620000000003</v>
          </cell>
          <cell r="I19">
            <v>36223.5</v>
          </cell>
        </row>
        <row r="20">
          <cell r="H20">
            <v>0</v>
          </cell>
          <cell r="I20">
            <v>0</v>
          </cell>
        </row>
      </sheetData>
      <sheetData sheetId="13" refreshError="1"/>
      <sheetData sheetId="14" refreshError="1">
        <row r="10">
          <cell r="H10">
            <v>0</v>
          </cell>
          <cell r="I10">
            <v>1223.4594000000002</v>
          </cell>
        </row>
        <row r="13">
          <cell r="H13">
            <v>0</v>
          </cell>
          <cell r="I13">
            <v>0</v>
          </cell>
        </row>
        <row r="14">
          <cell r="H14">
            <v>0</v>
          </cell>
          <cell r="I14">
            <v>0</v>
          </cell>
        </row>
        <row r="15">
          <cell r="H15">
            <v>0</v>
          </cell>
          <cell r="I15">
            <v>0</v>
          </cell>
        </row>
        <row r="16">
          <cell r="H16">
            <v>0</v>
          </cell>
          <cell r="I16">
            <v>0</v>
          </cell>
        </row>
        <row r="17">
          <cell r="H17" t="e">
            <v>#REF!</v>
          </cell>
          <cell r="I17" t="e">
            <v>#REF!</v>
          </cell>
        </row>
        <row r="21">
          <cell r="H21">
            <v>0</v>
          </cell>
          <cell r="I21">
            <v>0</v>
          </cell>
        </row>
        <row r="22">
          <cell r="E22">
            <v>19264.849999999999</v>
          </cell>
          <cell r="F22">
            <v>27540</v>
          </cell>
          <cell r="G22">
            <v>30354.35</v>
          </cell>
          <cell r="H22" t="e">
            <v>#REF!</v>
          </cell>
          <cell r="I22" t="e">
            <v>#REF!</v>
          </cell>
        </row>
        <row r="24">
          <cell r="H24">
            <v>0</v>
          </cell>
        </row>
        <row r="28">
          <cell r="B28" t="str">
            <v>Другие прочие платежи из прибыли</v>
          </cell>
          <cell r="G28">
            <v>30354.35</v>
          </cell>
        </row>
        <row r="29">
          <cell r="B29" t="str">
            <v>Резерв по сомнительным долгам</v>
          </cell>
          <cell r="H29">
            <v>0</v>
          </cell>
        </row>
        <row r="30">
          <cell r="B30" t="str">
            <v>- резервный фонд</v>
          </cell>
          <cell r="I30" t="e">
            <v>#REF!</v>
          </cell>
        </row>
        <row r="32">
          <cell r="H32" t="e">
            <v>#REF!</v>
          </cell>
          <cell r="I32" t="e">
            <v>#REF!</v>
          </cell>
        </row>
        <row r="35">
          <cell r="E35">
            <v>8863.2099999999991</v>
          </cell>
          <cell r="F35">
            <v>8183</v>
          </cell>
          <cell r="H35" t="e">
            <v>#REF!</v>
          </cell>
          <cell r="I35" t="e">
            <v>#REF!</v>
          </cell>
        </row>
        <row r="36">
          <cell r="H36">
            <v>0</v>
          </cell>
          <cell r="I36">
            <v>0</v>
          </cell>
        </row>
        <row r="37">
          <cell r="H37">
            <v>0</v>
          </cell>
          <cell r="I37">
            <v>0</v>
          </cell>
        </row>
        <row r="38">
          <cell r="H38">
            <v>0</v>
          </cell>
          <cell r="I38">
            <v>0</v>
          </cell>
        </row>
        <row r="39">
          <cell r="H39">
            <v>0</v>
          </cell>
          <cell r="I39">
            <v>0</v>
          </cell>
        </row>
        <row r="40">
          <cell r="E40">
            <v>810</v>
          </cell>
          <cell r="F40">
            <v>622.6</v>
          </cell>
          <cell r="G40">
            <v>625</v>
          </cell>
          <cell r="H40">
            <v>0</v>
          </cell>
          <cell r="I40">
            <v>0</v>
          </cell>
        </row>
        <row r="48">
          <cell r="B48" t="str">
            <v>налог на прибыль связанный с переоценкой основных фондов</v>
          </cell>
          <cell r="H48">
            <v>1175.0201736000006</v>
          </cell>
          <cell r="I48">
            <v>1257.2715857520006</v>
          </cell>
        </row>
        <row r="49">
          <cell r="B49" t="str">
            <v>налог на прибыль на отчисления в фонд Энергосбережения</v>
          </cell>
          <cell r="H49">
            <v>2030.6399999999999</v>
          </cell>
          <cell r="I49">
            <v>2233.7040000000002</v>
          </cell>
        </row>
        <row r="50">
          <cell r="B50" t="str">
            <v>отчисления собственнику имущества (20%)</v>
          </cell>
          <cell r="F50">
            <v>1467</v>
          </cell>
          <cell r="H50" t="e">
            <v>#REF!</v>
          </cell>
          <cell r="I50" t="e">
            <v>#REF!</v>
          </cell>
        </row>
        <row r="54">
          <cell r="H54">
            <v>0</v>
          </cell>
          <cell r="I54" t="e">
            <v>#REF!</v>
          </cell>
        </row>
        <row r="55">
          <cell r="H55" t="e">
            <v>#REF!</v>
          </cell>
          <cell r="I55" t="e">
            <v>#REF!</v>
          </cell>
        </row>
        <row r="56">
          <cell r="E56">
            <v>23657.889222096172</v>
          </cell>
          <cell r="F56">
            <v>30913.140065347634</v>
          </cell>
          <cell r="G56">
            <v>25326.716112709182</v>
          </cell>
          <cell r="H56" t="e">
            <v>#REF!</v>
          </cell>
          <cell r="I56" t="e">
            <v>#REF!</v>
          </cell>
        </row>
        <row r="57">
          <cell r="E57">
            <v>5280.1707779038215</v>
          </cell>
          <cell r="F57">
            <v>6899.4599346523601</v>
          </cell>
          <cell r="G57">
            <v>5652.6338872908127</v>
          </cell>
          <cell r="H57" t="e">
            <v>#REF!</v>
          </cell>
          <cell r="I57" t="e">
            <v>#REF!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34">
          <cell r="F34">
            <v>140</v>
          </cell>
          <cell r="G34">
            <v>2.6</v>
          </cell>
        </row>
        <row r="35">
          <cell r="F35">
            <v>110</v>
          </cell>
          <cell r="G35">
            <v>53.2</v>
          </cell>
        </row>
        <row r="37">
          <cell r="F37">
            <v>350</v>
          </cell>
          <cell r="G37">
            <v>497.2</v>
          </cell>
        </row>
        <row r="41">
          <cell r="F41">
            <v>220</v>
          </cell>
          <cell r="G41">
            <v>91.9</v>
          </cell>
        </row>
        <row r="42">
          <cell r="F42">
            <v>150</v>
          </cell>
          <cell r="G42">
            <v>381.5</v>
          </cell>
        </row>
        <row r="43">
          <cell r="F43">
            <v>270</v>
          </cell>
          <cell r="G43">
            <v>250.9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3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9"/>
      <sheetName val="28"/>
      <sheetName val="30"/>
    </sheetNames>
    <sheetDataSet>
      <sheetData sheetId="0">
        <row r="14">
          <cell r="B14">
            <v>2007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м ВВ перв"/>
      <sheetName val="ВВ перв (Без-1)"/>
      <sheetName val="ВВ перв (Без-2)"/>
      <sheetName val="ВВ перв (Без-3)"/>
      <sheetName val="См ВВ втор"/>
      <sheetName val="См ВВ покр"/>
      <sheetName val="ВВ втор (Без-1)"/>
      <sheetName val="ВВ втор (Без-2)"/>
      <sheetName val="ВВ покр"/>
      <sheetName val="ВВ втор ввод (Без-3)"/>
      <sheetName val="Защ тр-ра"/>
      <sheetName val="ВВ втор _Без_1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1 2022"/>
      <sheetName val="Приложение 3"/>
      <sheetName val="Выпадающие доходы (льготники)"/>
      <sheetName val="Выпадающие доходы (до 150)"/>
    </sheetNames>
    <sheetDataSet>
      <sheetData sheetId="0" refreshError="1"/>
      <sheetData sheetId="1" refreshError="1"/>
      <sheetData sheetId="2">
        <row r="18">
          <cell r="L18">
            <v>47924.160610000006</v>
          </cell>
        </row>
        <row r="41">
          <cell r="E41">
            <v>2141.51379</v>
          </cell>
        </row>
        <row r="53">
          <cell r="E53">
            <v>12460.16021</v>
          </cell>
        </row>
      </sheetData>
      <sheetData sheetId="3">
        <row r="30">
          <cell r="E30">
            <v>9130.9447</v>
          </cell>
        </row>
        <row r="44">
          <cell r="E44">
            <v>11841.286219999998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826"/>
  <sheetViews>
    <sheetView view="pageBreakPreview" zoomScale="70" zoomScaleNormal="93" zoomScaleSheetLayoutView="70" workbookViewId="0">
      <selection activeCell="P8" sqref="P8"/>
    </sheetView>
  </sheetViews>
  <sheetFormatPr defaultRowHeight="15.75"/>
  <cols>
    <col min="1" max="1" width="22.85546875" style="20" customWidth="1"/>
    <col min="2" max="2" width="37.5703125" style="20" customWidth="1"/>
    <col min="3" max="3" width="14.42578125" style="20" customWidth="1"/>
    <col min="4" max="4" width="17.7109375" style="20" customWidth="1"/>
    <col min="5" max="5" width="13.85546875" style="20" customWidth="1"/>
    <col min="6" max="6" width="19.28515625" style="20" customWidth="1"/>
    <col min="7" max="7" width="35.28515625" customWidth="1"/>
    <col min="11" max="11" width="14.140625" customWidth="1"/>
  </cols>
  <sheetData>
    <row r="1" spans="1:11">
      <c r="A1" s="21"/>
      <c r="B1" s="22"/>
      <c r="C1" s="21"/>
      <c r="D1" s="21"/>
      <c r="E1" s="199" t="s">
        <v>11</v>
      </c>
      <c r="F1" s="199"/>
    </row>
    <row r="2" spans="1:11" ht="163.5" customHeight="1">
      <c r="A2" s="21"/>
      <c r="B2" s="22"/>
      <c r="C2" s="21"/>
      <c r="D2" s="21"/>
      <c r="E2" s="200" t="s">
        <v>1779</v>
      </c>
      <c r="F2" s="200"/>
    </row>
    <row r="3" spans="1:11" ht="128.25" customHeight="1">
      <c r="A3" s="201" t="s">
        <v>1777</v>
      </c>
      <c r="B3" s="201"/>
      <c r="C3" s="201"/>
      <c r="D3" s="201"/>
      <c r="E3" s="201"/>
      <c r="F3" s="201"/>
    </row>
    <row r="4" spans="1:11">
      <c r="A4" s="101"/>
      <c r="B4" s="101"/>
      <c r="C4" s="101"/>
      <c r="D4" s="101"/>
      <c r="E4" s="101"/>
      <c r="F4" s="102"/>
    </row>
    <row r="5" spans="1:11">
      <c r="A5" s="207" t="s">
        <v>9</v>
      </c>
      <c r="B5" s="209" t="s">
        <v>3</v>
      </c>
      <c r="C5" s="211" t="s">
        <v>769</v>
      </c>
      <c r="D5" s="211"/>
      <c r="E5" s="211"/>
      <c r="F5" s="211"/>
      <c r="G5" s="198"/>
      <c r="H5" s="198"/>
      <c r="I5" s="198"/>
      <c r="J5" s="198"/>
      <c r="K5" s="198"/>
    </row>
    <row r="6" spans="1:11" ht="69.75" customHeight="1">
      <c r="A6" s="208"/>
      <c r="B6" s="210"/>
      <c r="C6" s="38" t="s">
        <v>4</v>
      </c>
      <c r="D6" s="38" t="s">
        <v>770</v>
      </c>
      <c r="E6" s="38" t="s">
        <v>771</v>
      </c>
      <c r="F6" s="38" t="s">
        <v>5</v>
      </c>
      <c r="G6" s="198"/>
      <c r="H6" s="2"/>
      <c r="I6" s="2"/>
      <c r="J6" s="2"/>
      <c r="K6" s="2"/>
    </row>
    <row r="7" spans="1:11">
      <c r="A7" s="33"/>
      <c r="B7" s="10" t="s">
        <v>6</v>
      </c>
      <c r="C7" s="39">
        <v>0.4</v>
      </c>
      <c r="D7" s="39">
        <v>21396.1</v>
      </c>
      <c r="E7" s="39">
        <v>3404.2</v>
      </c>
      <c r="F7" s="87">
        <v>34710.154600000002</v>
      </c>
      <c r="G7" s="2"/>
      <c r="H7" s="2"/>
      <c r="I7" s="2"/>
      <c r="J7" s="2"/>
      <c r="K7" s="2"/>
    </row>
    <row r="8" spans="1:11" ht="131.25" customHeight="1">
      <c r="A8" s="33"/>
      <c r="B8" s="10" t="s">
        <v>772</v>
      </c>
      <c r="C8" s="39"/>
      <c r="D8" s="39">
        <f>SUM(D9:D38)</f>
        <v>2298.8000000000002</v>
      </c>
      <c r="E8" s="39">
        <f>SUM(E9:E38)</f>
        <v>363</v>
      </c>
      <c r="F8" s="87">
        <f>SUM(F9:F38)</f>
        <v>5512.27585</v>
      </c>
      <c r="G8" s="2"/>
      <c r="H8" s="2"/>
      <c r="I8" s="2"/>
      <c r="J8" s="2"/>
      <c r="K8" s="2"/>
    </row>
    <row r="9" spans="1:11" s="1" customFormat="1">
      <c r="A9" s="34" t="s">
        <v>21</v>
      </c>
      <c r="B9" s="23" t="s">
        <v>32</v>
      </c>
      <c r="C9" s="42"/>
      <c r="D9" s="42">
        <v>42</v>
      </c>
      <c r="E9" s="46">
        <v>5</v>
      </c>
      <c r="F9" s="88">
        <v>187.99323999999999</v>
      </c>
      <c r="G9" s="3"/>
      <c r="H9" s="3"/>
      <c r="I9" s="3"/>
      <c r="J9" s="3"/>
      <c r="K9" s="3"/>
    </row>
    <row r="10" spans="1:11" s="1" customFormat="1">
      <c r="A10" s="34" t="s">
        <v>21</v>
      </c>
      <c r="B10" s="13" t="s">
        <v>36</v>
      </c>
      <c r="C10" s="42"/>
      <c r="D10" s="47">
        <v>45</v>
      </c>
      <c r="E10" s="48">
        <v>15</v>
      </c>
      <c r="F10" s="88">
        <v>145.06728000000001</v>
      </c>
      <c r="G10" s="3"/>
      <c r="H10" s="3"/>
      <c r="I10" s="3"/>
      <c r="J10" s="3"/>
      <c r="K10" s="3"/>
    </row>
    <row r="11" spans="1:11" s="1" customFormat="1">
      <c r="A11" s="34" t="s">
        <v>21</v>
      </c>
      <c r="B11" s="13" t="s">
        <v>37</v>
      </c>
      <c r="C11" s="42"/>
      <c r="D11" s="47">
        <v>42</v>
      </c>
      <c r="E11" s="48">
        <v>12</v>
      </c>
      <c r="F11" s="89">
        <v>107.50570999999999</v>
      </c>
      <c r="G11" s="3"/>
      <c r="H11" s="3"/>
      <c r="I11" s="3"/>
      <c r="J11" s="3"/>
      <c r="K11" s="3"/>
    </row>
    <row r="12" spans="1:11" s="1" customFormat="1">
      <c r="A12" s="34" t="s">
        <v>21</v>
      </c>
      <c r="B12" s="24" t="s">
        <v>41</v>
      </c>
      <c r="C12" s="42"/>
      <c r="D12" s="47">
        <v>45</v>
      </c>
      <c r="E12" s="48">
        <v>15</v>
      </c>
      <c r="F12" s="89">
        <v>156.71172000000001</v>
      </c>
      <c r="G12" s="3"/>
      <c r="H12" s="3"/>
      <c r="I12" s="3"/>
      <c r="J12" s="3"/>
      <c r="K12" s="3"/>
    </row>
    <row r="13" spans="1:11" s="1" customFormat="1">
      <c r="A13" s="34" t="s">
        <v>21</v>
      </c>
      <c r="B13" s="14" t="s">
        <v>42</v>
      </c>
      <c r="C13" s="42"/>
      <c r="D13" s="47">
        <v>85</v>
      </c>
      <c r="E13" s="48">
        <v>15</v>
      </c>
      <c r="F13" s="89">
        <v>119.5793</v>
      </c>
      <c r="G13" s="3"/>
      <c r="H13" s="3"/>
      <c r="I13" s="3"/>
      <c r="J13" s="3"/>
      <c r="K13" s="3"/>
    </row>
    <row r="14" spans="1:11">
      <c r="A14" s="34" t="s">
        <v>21</v>
      </c>
      <c r="B14" s="13" t="s">
        <v>60</v>
      </c>
      <c r="C14" s="42"/>
      <c r="D14" s="47">
        <v>25</v>
      </c>
      <c r="E14" s="48">
        <v>15</v>
      </c>
      <c r="F14" s="89">
        <v>164.43190000000001</v>
      </c>
      <c r="G14" s="2"/>
      <c r="H14" s="2"/>
      <c r="I14" s="2"/>
      <c r="J14" s="2"/>
      <c r="K14" s="2"/>
    </row>
    <row r="15" spans="1:11">
      <c r="A15" s="34" t="s">
        <v>21</v>
      </c>
      <c r="B15" s="13" t="s">
        <v>68</v>
      </c>
      <c r="C15" s="42"/>
      <c r="D15" s="47">
        <v>57</v>
      </c>
      <c r="E15" s="48">
        <v>7</v>
      </c>
      <c r="F15" s="89">
        <v>106.22452</v>
      </c>
      <c r="G15" s="2"/>
      <c r="H15" s="2"/>
      <c r="I15" s="2"/>
      <c r="J15" s="2"/>
      <c r="K15" s="2"/>
    </row>
    <row r="16" spans="1:11">
      <c r="A16" s="34" t="s">
        <v>21</v>
      </c>
      <c r="B16" s="13" t="s">
        <v>69</v>
      </c>
      <c r="C16" s="42"/>
      <c r="D16" s="47">
        <v>30</v>
      </c>
      <c r="E16" s="48">
        <v>15</v>
      </c>
      <c r="F16" s="89">
        <v>95.600290000000001</v>
      </c>
      <c r="G16" s="2"/>
      <c r="H16" s="2"/>
      <c r="I16" s="2"/>
      <c r="J16" s="2"/>
      <c r="K16" s="2"/>
    </row>
    <row r="17" spans="1:11">
      <c r="A17" s="34" t="s">
        <v>21</v>
      </c>
      <c r="B17" s="14" t="s">
        <v>71</v>
      </c>
      <c r="C17" s="42"/>
      <c r="D17" s="47">
        <v>30</v>
      </c>
      <c r="E17" s="48">
        <v>7</v>
      </c>
      <c r="F17" s="89">
        <v>110.85120999999999</v>
      </c>
      <c r="G17" s="2"/>
      <c r="H17" s="2"/>
      <c r="I17" s="2"/>
      <c r="J17" s="2"/>
      <c r="K17" s="2"/>
    </row>
    <row r="18" spans="1:11">
      <c r="A18" s="34" t="s">
        <v>21</v>
      </c>
      <c r="B18" s="14" t="s">
        <v>85</v>
      </c>
      <c r="C18" s="42"/>
      <c r="D18" s="42">
        <v>74</v>
      </c>
      <c r="E18" s="48">
        <v>15</v>
      </c>
      <c r="F18" s="89">
        <v>78.971980000000002</v>
      </c>
      <c r="G18" s="2"/>
      <c r="H18" s="2"/>
      <c r="I18" s="2"/>
      <c r="J18" s="2"/>
      <c r="K18" s="2"/>
    </row>
    <row r="19" spans="1:11">
      <c r="A19" s="34" t="s">
        <v>21</v>
      </c>
      <c r="B19" s="13" t="s">
        <v>108</v>
      </c>
      <c r="C19" s="42"/>
      <c r="D19" s="42">
        <v>40</v>
      </c>
      <c r="E19" s="48">
        <v>7</v>
      </c>
      <c r="F19" s="89">
        <v>76.804180000000002</v>
      </c>
      <c r="G19" s="2"/>
      <c r="H19" s="2"/>
      <c r="I19" s="2"/>
      <c r="J19" s="2"/>
      <c r="K19" s="2"/>
    </row>
    <row r="20" spans="1:11">
      <c r="A20" s="34" t="s">
        <v>21</v>
      </c>
      <c r="B20" s="13" t="s">
        <v>113</v>
      </c>
      <c r="C20" s="42"/>
      <c r="D20" s="42">
        <v>40</v>
      </c>
      <c r="E20" s="48">
        <v>15</v>
      </c>
      <c r="F20" s="89">
        <v>151.40710999999999</v>
      </c>
      <c r="G20" s="2"/>
      <c r="H20" s="2"/>
      <c r="I20" s="2"/>
      <c r="J20" s="2"/>
      <c r="K20" s="2"/>
    </row>
    <row r="21" spans="1:11">
      <c r="A21" s="34" t="s">
        <v>21</v>
      </c>
      <c r="B21" s="14" t="s">
        <v>117</v>
      </c>
      <c r="C21" s="42"/>
      <c r="D21" s="42">
        <v>25</v>
      </c>
      <c r="E21" s="48">
        <v>15</v>
      </c>
      <c r="F21" s="89">
        <v>110.35961</v>
      </c>
      <c r="G21" s="2"/>
      <c r="H21" s="2"/>
      <c r="I21" s="2"/>
      <c r="J21" s="2"/>
      <c r="K21" s="2"/>
    </row>
    <row r="22" spans="1:11">
      <c r="A22" s="34" t="s">
        <v>21</v>
      </c>
      <c r="B22" s="13" t="s">
        <v>118</v>
      </c>
      <c r="C22" s="42"/>
      <c r="D22" s="42">
        <v>25</v>
      </c>
      <c r="E22" s="48">
        <v>15</v>
      </c>
      <c r="F22" s="89">
        <v>116.10941</v>
      </c>
      <c r="G22" s="2"/>
      <c r="H22" s="2"/>
      <c r="I22" s="2"/>
      <c r="J22" s="2"/>
      <c r="K22" s="2"/>
    </row>
    <row r="23" spans="1:11">
      <c r="A23" s="34" t="s">
        <v>21</v>
      </c>
      <c r="B23" s="25" t="s">
        <v>128</v>
      </c>
      <c r="C23" s="42"/>
      <c r="D23" s="42">
        <v>197</v>
      </c>
      <c r="E23" s="48">
        <v>7</v>
      </c>
      <c r="F23" s="89">
        <v>455.14429000000001</v>
      </c>
      <c r="G23" s="2"/>
      <c r="H23" s="2"/>
      <c r="I23" s="2"/>
      <c r="J23" s="2"/>
      <c r="K23" s="2"/>
    </row>
    <row r="24" spans="1:11">
      <c r="A24" s="34" t="s">
        <v>21</v>
      </c>
      <c r="B24" s="25" t="s">
        <v>129</v>
      </c>
      <c r="C24" s="42"/>
      <c r="D24" s="42">
        <v>184</v>
      </c>
      <c r="E24" s="48">
        <v>15</v>
      </c>
      <c r="F24" s="89">
        <v>425.56724000000003</v>
      </c>
      <c r="G24" s="2"/>
      <c r="H24" s="2"/>
      <c r="I24" s="2"/>
      <c r="J24" s="2"/>
      <c r="K24" s="2"/>
    </row>
    <row r="25" spans="1:11">
      <c r="A25" s="34" t="s">
        <v>21</v>
      </c>
      <c r="B25" s="25" t="s">
        <v>130</v>
      </c>
      <c r="C25" s="42"/>
      <c r="D25" s="42">
        <v>30</v>
      </c>
      <c r="E25" s="48">
        <v>7</v>
      </c>
      <c r="F25" s="89">
        <v>101.46502</v>
      </c>
      <c r="G25" s="2"/>
      <c r="H25" s="2"/>
      <c r="I25" s="2"/>
      <c r="J25" s="2"/>
      <c r="K25" s="2"/>
    </row>
    <row r="26" spans="1:11">
      <c r="A26" s="34" t="s">
        <v>21</v>
      </c>
      <c r="B26" s="25" t="s">
        <v>131</v>
      </c>
      <c r="C26" s="42"/>
      <c r="D26" s="42">
        <v>176</v>
      </c>
      <c r="E26" s="48">
        <v>15</v>
      </c>
      <c r="F26" s="89">
        <v>498.50216999999998</v>
      </c>
      <c r="G26" s="2"/>
      <c r="H26" s="2"/>
      <c r="I26" s="2"/>
      <c r="J26" s="2"/>
      <c r="K26" s="2"/>
    </row>
    <row r="27" spans="1:11">
      <c r="A27" s="34" t="s">
        <v>21</v>
      </c>
      <c r="B27" s="25" t="s">
        <v>133</v>
      </c>
      <c r="C27" s="42"/>
      <c r="D27" s="42">
        <v>119</v>
      </c>
      <c r="E27" s="48">
        <v>25</v>
      </c>
      <c r="F27" s="89">
        <v>145.59187</v>
      </c>
      <c r="G27" s="2"/>
      <c r="H27" s="2"/>
      <c r="I27" s="2"/>
      <c r="J27" s="2"/>
      <c r="K27" s="2"/>
    </row>
    <row r="28" spans="1:11">
      <c r="A28" s="34" t="s">
        <v>21</v>
      </c>
      <c r="B28" s="25" t="s">
        <v>134</v>
      </c>
      <c r="C28" s="42"/>
      <c r="D28" s="42">
        <v>121</v>
      </c>
      <c r="E28" s="48">
        <v>5</v>
      </c>
      <c r="F28" s="89">
        <v>257.00549999999998</v>
      </c>
      <c r="G28" s="2"/>
      <c r="H28" s="2"/>
      <c r="I28" s="2"/>
      <c r="J28" s="2"/>
      <c r="K28" s="2"/>
    </row>
    <row r="29" spans="1:11">
      <c r="A29" s="34" t="s">
        <v>21</v>
      </c>
      <c r="B29" s="25" t="s">
        <v>138</v>
      </c>
      <c r="C29" s="42"/>
      <c r="D29" s="42">
        <v>204.3</v>
      </c>
      <c r="E29" s="48">
        <v>5</v>
      </c>
      <c r="F29" s="89">
        <v>352.53973999999999</v>
      </c>
      <c r="G29" s="2"/>
      <c r="H29" s="2"/>
      <c r="I29" s="2"/>
      <c r="J29" s="2"/>
      <c r="K29" s="2"/>
    </row>
    <row r="30" spans="1:11">
      <c r="A30" s="37" t="s">
        <v>21</v>
      </c>
      <c r="B30" s="25" t="s">
        <v>139</v>
      </c>
      <c r="C30" s="42"/>
      <c r="D30" s="42">
        <v>48</v>
      </c>
      <c r="E30" s="48">
        <v>7</v>
      </c>
      <c r="F30" s="89">
        <v>140.46356</v>
      </c>
      <c r="G30" s="2"/>
      <c r="H30" s="2"/>
      <c r="I30" s="2"/>
      <c r="J30" s="2"/>
      <c r="K30" s="2"/>
    </row>
    <row r="31" spans="1:11" ht="17.25" customHeight="1">
      <c r="A31" s="34" t="s">
        <v>21</v>
      </c>
      <c r="B31" s="25" t="s">
        <v>147</v>
      </c>
      <c r="C31" s="42"/>
      <c r="D31" s="42">
        <v>40</v>
      </c>
      <c r="E31" s="48">
        <v>15</v>
      </c>
      <c r="F31" s="89">
        <v>102.86796</v>
      </c>
      <c r="G31" s="2"/>
      <c r="H31" s="2"/>
      <c r="I31" s="2"/>
      <c r="J31" s="2"/>
      <c r="K31" s="2"/>
    </row>
    <row r="32" spans="1:11">
      <c r="A32" s="34" t="s">
        <v>21</v>
      </c>
      <c r="B32" s="25" t="s">
        <v>149</v>
      </c>
      <c r="C32" s="42"/>
      <c r="D32" s="42">
        <v>43</v>
      </c>
      <c r="E32" s="48">
        <v>15</v>
      </c>
      <c r="F32" s="89">
        <v>117.61602000000001</v>
      </c>
      <c r="G32" s="2"/>
      <c r="H32" s="2"/>
      <c r="I32" s="2"/>
      <c r="J32" s="2"/>
      <c r="K32" s="2"/>
    </row>
    <row r="33" spans="1:11">
      <c r="A33" s="34" t="s">
        <v>21</v>
      </c>
      <c r="B33" s="25" t="s">
        <v>150</v>
      </c>
      <c r="C33" s="42"/>
      <c r="D33" s="42">
        <v>115</v>
      </c>
      <c r="E33" s="48">
        <v>15</v>
      </c>
      <c r="F33" s="89">
        <v>193.92165</v>
      </c>
      <c r="G33" s="2"/>
      <c r="H33" s="2"/>
      <c r="I33" s="2"/>
      <c r="J33" s="2"/>
      <c r="K33" s="2"/>
    </row>
    <row r="34" spans="1:11">
      <c r="A34" s="34" t="s">
        <v>21</v>
      </c>
      <c r="B34" s="25" t="s">
        <v>151</v>
      </c>
      <c r="C34" s="42"/>
      <c r="D34" s="42">
        <v>37.5</v>
      </c>
      <c r="E34" s="48">
        <v>15</v>
      </c>
      <c r="F34" s="89">
        <v>122.25304</v>
      </c>
      <c r="G34" s="2"/>
      <c r="H34" s="2"/>
      <c r="I34" s="2"/>
      <c r="J34" s="2"/>
      <c r="K34" s="2"/>
    </row>
    <row r="35" spans="1:11">
      <c r="A35" s="34" t="s">
        <v>21</v>
      </c>
      <c r="B35" s="25" t="s">
        <v>152</v>
      </c>
      <c r="C35" s="42"/>
      <c r="D35" s="42">
        <v>78</v>
      </c>
      <c r="E35" s="48">
        <v>15</v>
      </c>
      <c r="F35" s="89">
        <v>115.03249</v>
      </c>
      <c r="G35" s="2"/>
      <c r="H35" s="2"/>
      <c r="I35" s="2"/>
      <c r="J35" s="2"/>
      <c r="K35" s="2"/>
    </row>
    <row r="36" spans="1:11">
      <c r="A36" s="34" t="s">
        <v>21</v>
      </c>
      <c r="B36" s="25" t="s">
        <v>155</v>
      </c>
      <c r="C36" s="42"/>
      <c r="D36" s="42">
        <v>33</v>
      </c>
      <c r="E36" s="48">
        <v>15</v>
      </c>
      <c r="F36" s="89">
        <v>84.80189</v>
      </c>
      <c r="G36" s="2"/>
      <c r="H36" s="2"/>
      <c r="I36" s="2"/>
      <c r="J36" s="2"/>
      <c r="K36" s="2"/>
    </row>
    <row r="37" spans="1:11">
      <c r="A37" s="34" t="s">
        <v>21</v>
      </c>
      <c r="B37" s="25" t="s">
        <v>163</v>
      </c>
      <c r="C37" s="42"/>
      <c r="D37" s="42">
        <v>29</v>
      </c>
      <c r="E37" s="48">
        <v>7</v>
      </c>
      <c r="F37" s="89">
        <v>67.612250000000003</v>
      </c>
      <c r="G37" s="2"/>
      <c r="H37" s="2"/>
      <c r="I37" s="2"/>
      <c r="J37" s="2"/>
      <c r="K37" s="2"/>
    </row>
    <row r="38" spans="1:11">
      <c r="A38" s="34" t="s">
        <v>21</v>
      </c>
      <c r="B38" s="26" t="s">
        <v>173</v>
      </c>
      <c r="C38" s="42"/>
      <c r="D38" s="42">
        <v>239</v>
      </c>
      <c r="E38" s="48">
        <v>7</v>
      </c>
      <c r="F38" s="89">
        <v>604.27369999999996</v>
      </c>
      <c r="G38" s="2"/>
      <c r="H38" s="2"/>
      <c r="I38" s="2"/>
      <c r="J38" s="2"/>
      <c r="K38" s="2"/>
    </row>
    <row r="39" spans="1:11" ht="129.75" customHeight="1">
      <c r="A39" s="33"/>
      <c r="B39" s="10" t="s">
        <v>773</v>
      </c>
      <c r="C39" s="39"/>
      <c r="D39" s="39">
        <f>SUM(D40:D133)</f>
        <v>16677.300000000003</v>
      </c>
      <c r="E39" s="39">
        <f>SUM(E40:E133)</f>
        <v>2122</v>
      </c>
      <c r="F39" s="87">
        <f>SUM(F40:F133)</f>
        <v>26572.931779999999</v>
      </c>
      <c r="G39" s="2"/>
      <c r="H39" s="2"/>
      <c r="I39" s="2"/>
      <c r="J39" s="2"/>
      <c r="K39" s="2"/>
    </row>
    <row r="40" spans="1:11" s="1" customFormat="1">
      <c r="A40" s="34" t="s">
        <v>22</v>
      </c>
      <c r="B40" s="13" t="s">
        <v>34</v>
      </c>
      <c r="C40" s="42"/>
      <c r="D40" s="47">
        <v>127</v>
      </c>
      <c r="E40" s="48">
        <v>15</v>
      </c>
      <c r="F40" s="89">
        <v>217.19508999999999</v>
      </c>
      <c r="G40" s="3"/>
      <c r="H40" s="3"/>
      <c r="I40" s="3"/>
      <c r="J40" s="3"/>
      <c r="K40" s="3"/>
    </row>
    <row r="41" spans="1:11" s="1" customFormat="1">
      <c r="A41" s="34" t="s">
        <v>22</v>
      </c>
      <c r="B41" s="13" t="s">
        <v>38</v>
      </c>
      <c r="C41" s="42"/>
      <c r="D41" s="47">
        <v>85</v>
      </c>
      <c r="E41" s="48">
        <v>15</v>
      </c>
      <c r="F41" s="89">
        <v>105.52597</v>
      </c>
      <c r="G41" s="3"/>
      <c r="H41" s="3"/>
      <c r="I41" s="3"/>
      <c r="J41" s="3"/>
      <c r="K41" s="3"/>
    </row>
    <row r="42" spans="1:11" s="1" customFormat="1">
      <c r="A42" s="34" t="s">
        <v>22</v>
      </c>
      <c r="B42" s="13" t="s">
        <v>43</v>
      </c>
      <c r="C42" s="42"/>
      <c r="D42" s="47">
        <v>170</v>
      </c>
      <c r="E42" s="48">
        <v>7</v>
      </c>
      <c r="F42" s="89">
        <v>210.25649999999999</v>
      </c>
      <c r="G42" s="3"/>
      <c r="H42" s="3"/>
      <c r="I42" s="3"/>
      <c r="J42" s="3"/>
      <c r="K42" s="3"/>
    </row>
    <row r="43" spans="1:11" s="1" customFormat="1">
      <c r="A43" s="34" t="s">
        <v>22</v>
      </c>
      <c r="B43" s="13" t="s">
        <v>44</v>
      </c>
      <c r="C43" s="42"/>
      <c r="D43" s="49">
        <v>124</v>
      </c>
      <c r="E43" s="50">
        <v>5</v>
      </c>
      <c r="F43" s="89">
        <v>264.36207999999999</v>
      </c>
      <c r="G43" s="3"/>
      <c r="H43" s="3"/>
      <c r="I43" s="3"/>
      <c r="J43" s="3"/>
      <c r="K43" s="3"/>
    </row>
    <row r="44" spans="1:11" s="1" customFormat="1">
      <c r="A44" s="34" t="s">
        <v>22</v>
      </c>
      <c r="B44" s="13" t="s">
        <v>45</v>
      </c>
      <c r="C44" s="42"/>
      <c r="D44" s="47">
        <v>249</v>
      </c>
      <c r="E44" s="48">
        <v>63</v>
      </c>
      <c r="F44" s="89">
        <v>495.68450999999999</v>
      </c>
      <c r="G44" s="3"/>
      <c r="H44" s="3"/>
      <c r="I44" s="3"/>
      <c r="J44" s="3"/>
      <c r="K44" s="3"/>
    </row>
    <row r="45" spans="1:11" s="1" customFormat="1">
      <c r="A45" s="34" t="s">
        <v>22</v>
      </c>
      <c r="B45" s="13" t="s">
        <v>46</v>
      </c>
      <c r="C45" s="42"/>
      <c r="D45" s="47">
        <v>216</v>
      </c>
      <c r="E45" s="48">
        <v>5</v>
      </c>
      <c r="F45" s="89">
        <v>285.97021999999998</v>
      </c>
      <c r="G45" s="3"/>
      <c r="H45" s="3"/>
      <c r="I45" s="3"/>
      <c r="J45" s="3"/>
      <c r="K45" s="3"/>
    </row>
    <row r="46" spans="1:11" s="1" customFormat="1">
      <c r="A46" s="34" t="s">
        <v>22</v>
      </c>
      <c r="B46" s="13" t="s">
        <v>47</v>
      </c>
      <c r="C46" s="42"/>
      <c r="D46" s="47">
        <v>218</v>
      </c>
      <c r="E46" s="48">
        <v>100</v>
      </c>
      <c r="F46" s="89">
        <v>221.12472</v>
      </c>
      <c r="G46" s="3"/>
      <c r="H46" s="3"/>
      <c r="I46" s="3"/>
      <c r="J46" s="3"/>
      <c r="K46" s="3"/>
    </row>
    <row r="47" spans="1:11" s="1" customFormat="1">
      <c r="A47" s="34" t="s">
        <v>22</v>
      </c>
      <c r="B47" s="14" t="s">
        <v>48</v>
      </c>
      <c r="C47" s="42"/>
      <c r="D47" s="47">
        <v>154</v>
      </c>
      <c r="E47" s="48">
        <v>5</v>
      </c>
      <c r="F47" s="89">
        <v>220.24368999999999</v>
      </c>
      <c r="G47" s="3"/>
      <c r="H47" s="3"/>
      <c r="I47" s="3"/>
      <c r="J47" s="3"/>
      <c r="K47" s="3"/>
    </row>
    <row r="48" spans="1:11" s="1" customFormat="1">
      <c r="A48" s="34" t="s">
        <v>22</v>
      </c>
      <c r="B48" s="13" t="s">
        <v>49</v>
      </c>
      <c r="C48" s="42"/>
      <c r="D48" s="47">
        <v>126</v>
      </c>
      <c r="E48" s="48">
        <v>5</v>
      </c>
      <c r="F48" s="89">
        <v>203.22805</v>
      </c>
      <c r="G48" s="3"/>
      <c r="H48" s="3"/>
      <c r="I48" s="3"/>
      <c r="J48" s="3"/>
      <c r="K48" s="3"/>
    </row>
    <row r="49" spans="1:11" s="1" customFormat="1">
      <c r="A49" s="34" t="s">
        <v>22</v>
      </c>
      <c r="B49" s="13" t="s">
        <v>50</v>
      </c>
      <c r="C49" s="42"/>
      <c r="D49" s="47">
        <v>170</v>
      </c>
      <c r="E49" s="48">
        <v>30</v>
      </c>
      <c r="F49" s="89">
        <v>471.25407000000001</v>
      </c>
      <c r="G49" s="3"/>
      <c r="H49" s="3"/>
      <c r="I49" s="3"/>
      <c r="J49" s="3"/>
      <c r="K49" s="3"/>
    </row>
    <row r="50" spans="1:11" s="1" customFormat="1">
      <c r="A50" s="34" t="s">
        <v>22</v>
      </c>
      <c r="B50" s="13" t="s">
        <v>51</v>
      </c>
      <c r="C50" s="42"/>
      <c r="D50" s="47">
        <v>800</v>
      </c>
      <c r="E50" s="48">
        <v>5</v>
      </c>
      <c r="F50" s="89">
        <v>1365.049</v>
      </c>
      <c r="G50" s="3"/>
      <c r="H50" s="3"/>
      <c r="I50" s="3"/>
      <c r="J50" s="3"/>
      <c r="K50" s="3"/>
    </row>
    <row r="51" spans="1:11" s="1" customFormat="1">
      <c r="A51" s="34" t="s">
        <v>22</v>
      </c>
      <c r="B51" s="13" t="s">
        <v>52</v>
      </c>
      <c r="C51" s="42"/>
      <c r="D51" s="47">
        <v>72</v>
      </c>
      <c r="E51" s="48">
        <v>5</v>
      </c>
      <c r="F51" s="89">
        <v>137.83183</v>
      </c>
      <c r="G51" s="3"/>
      <c r="H51" s="3"/>
      <c r="I51" s="3"/>
      <c r="J51" s="3"/>
      <c r="K51" s="3"/>
    </row>
    <row r="52" spans="1:11" s="1" customFormat="1">
      <c r="A52" s="34" t="s">
        <v>22</v>
      </c>
      <c r="B52" s="14" t="s">
        <v>53</v>
      </c>
      <c r="C52" s="42"/>
      <c r="D52" s="47">
        <v>166</v>
      </c>
      <c r="E52" s="48">
        <v>15</v>
      </c>
      <c r="F52" s="89">
        <v>171.67926</v>
      </c>
      <c r="G52" s="3"/>
      <c r="H52" s="3"/>
      <c r="I52" s="3"/>
      <c r="J52" s="3"/>
      <c r="K52" s="3"/>
    </row>
    <row r="53" spans="1:11" s="1" customFormat="1">
      <c r="A53" s="34" t="s">
        <v>22</v>
      </c>
      <c r="B53" s="13" t="s">
        <v>54</v>
      </c>
      <c r="C53" s="42"/>
      <c r="D53" s="47">
        <v>225</v>
      </c>
      <c r="E53" s="48">
        <v>7</v>
      </c>
      <c r="F53" s="89">
        <v>222.60781</v>
      </c>
      <c r="G53" s="3"/>
      <c r="H53" s="3"/>
      <c r="I53" s="3"/>
      <c r="J53" s="3"/>
      <c r="K53" s="3"/>
    </row>
    <row r="54" spans="1:11">
      <c r="A54" s="34" t="s">
        <v>22</v>
      </c>
      <c r="B54" s="26" t="s">
        <v>56</v>
      </c>
      <c r="C54" s="44"/>
      <c r="D54" s="47">
        <v>270</v>
      </c>
      <c r="E54" s="48">
        <v>15</v>
      </c>
      <c r="F54" s="89">
        <v>195.20214000000001</v>
      </c>
      <c r="G54" s="2"/>
      <c r="H54" s="2"/>
      <c r="I54" s="2"/>
      <c r="J54" s="2"/>
      <c r="K54" s="2"/>
    </row>
    <row r="55" spans="1:11">
      <c r="A55" s="34" t="s">
        <v>22</v>
      </c>
      <c r="B55" s="13" t="s">
        <v>57</v>
      </c>
      <c r="C55" s="44"/>
      <c r="D55" s="47">
        <v>90</v>
      </c>
      <c r="E55" s="48">
        <v>7</v>
      </c>
      <c r="F55" s="89">
        <v>134.27520000000001</v>
      </c>
      <c r="G55" s="2"/>
      <c r="H55" s="2"/>
      <c r="I55" s="2"/>
      <c r="J55" s="2"/>
      <c r="K55" s="2"/>
    </row>
    <row r="56" spans="1:11">
      <c r="A56" s="34" t="s">
        <v>22</v>
      </c>
      <c r="B56" s="13" t="s">
        <v>58</v>
      </c>
      <c r="C56" s="44"/>
      <c r="D56" s="47">
        <v>316</v>
      </c>
      <c r="E56" s="48">
        <v>30</v>
      </c>
      <c r="F56" s="89">
        <v>243.11149</v>
      </c>
      <c r="G56" s="2"/>
      <c r="H56" s="2"/>
      <c r="I56" s="2"/>
      <c r="J56" s="2"/>
      <c r="K56" s="2"/>
    </row>
    <row r="57" spans="1:11">
      <c r="A57" s="34" t="s">
        <v>22</v>
      </c>
      <c r="B57" s="13" t="s">
        <v>59</v>
      </c>
      <c r="C57" s="44"/>
      <c r="D57" s="47">
        <v>63</v>
      </c>
      <c r="E57" s="48">
        <v>15</v>
      </c>
      <c r="F57" s="89">
        <v>95.967230000000001</v>
      </c>
      <c r="G57" s="2"/>
      <c r="H57" s="2"/>
      <c r="I57" s="2"/>
      <c r="J57" s="2"/>
      <c r="K57" s="2"/>
    </row>
    <row r="58" spans="1:11">
      <c r="A58" s="34" t="s">
        <v>22</v>
      </c>
      <c r="B58" s="13" t="s">
        <v>61</v>
      </c>
      <c r="C58" s="44"/>
      <c r="D58" s="47">
        <v>182</v>
      </c>
      <c r="E58" s="48">
        <v>15</v>
      </c>
      <c r="F58" s="89">
        <v>215.29728</v>
      </c>
      <c r="G58" s="2"/>
      <c r="H58" s="2"/>
      <c r="I58" s="2"/>
      <c r="J58" s="2"/>
      <c r="K58" s="2"/>
    </row>
    <row r="59" spans="1:11">
      <c r="A59" s="34" t="s">
        <v>22</v>
      </c>
      <c r="B59" s="13" t="s">
        <v>62</v>
      </c>
      <c r="C59" s="44"/>
      <c r="D59" s="47">
        <v>361</v>
      </c>
      <c r="E59" s="48">
        <v>15</v>
      </c>
      <c r="F59" s="89">
        <v>328.81488000000002</v>
      </c>
      <c r="G59" s="2"/>
      <c r="H59" s="2"/>
      <c r="I59" s="2"/>
      <c r="J59" s="2"/>
      <c r="K59" s="2"/>
    </row>
    <row r="60" spans="1:11">
      <c r="A60" s="34" t="s">
        <v>22</v>
      </c>
      <c r="B60" s="13" t="s">
        <v>63</v>
      </c>
      <c r="C60" s="44"/>
      <c r="D60" s="47">
        <v>141</v>
      </c>
      <c r="E60" s="48">
        <v>15</v>
      </c>
      <c r="F60" s="89">
        <v>134.71161000000001</v>
      </c>
      <c r="G60" s="2"/>
      <c r="H60" s="2"/>
      <c r="I60" s="2"/>
      <c r="J60" s="2"/>
      <c r="K60" s="2"/>
    </row>
    <row r="61" spans="1:11">
      <c r="A61" s="34" t="s">
        <v>22</v>
      </c>
      <c r="B61" s="13" t="s">
        <v>64</v>
      </c>
      <c r="C61" s="44"/>
      <c r="D61" s="47">
        <v>182</v>
      </c>
      <c r="E61" s="48">
        <v>7</v>
      </c>
      <c r="F61" s="89">
        <v>273.62448000000001</v>
      </c>
      <c r="G61" s="2"/>
      <c r="H61" s="2"/>
      <c r="I61" s="2"/>
      <c r="J61" s="2"/>
      <c r="K61" s="2"/>
    </row>
    <row r="62" spans="1:11">
      <c r="A62" s="34" t="s">
        <v>22</v>
      </c>
      <c r="B62" s="13" t="s">
        <v>65</v>
      </c>
      <c r="C62" s="44"/>
      <c r="D62" s="47">
        <v>50</v>
      </c>
      <c r="E62" s="48">
        <v>7</v>
      </c>
      <c r="F62" s="89">
        <v>134.56718000000001</v>
      </c>
      <c r="G62" s="2"/>
      <c r="H62" s="2"/>
      <c r="I62" s="2"/>
      <c r="J62" s="2"/>
      <c r="K62" s="2"/>
    </row>
    <row r="63" spans="1:11">
      <c r="A63" s="34" t="s">
        <v>22</v>
      </c>
      <c r="B63" s="13" t="s">
        <v>66</v>
      </c>
      <c r="C63" s="44"/>
      <c r="D63" s="42">
        <v>90</v>
      </c>
      <c r="E63" s="48">
        <v>5</v>
      </c>
      <c r="F63" s="89">
        <v>107.19401999999999</v>
      </c>
      <c r="G63" s="2"/>
      <c r="H63" s="2"/>
      <c r="I63" s="2"/>
      <c r="J63" s="2"/>
      <c r="K63" s="2"/>
    </row>
    <row r="64" spans="1:11">
      <c r="A64" s="34" t="s">
        <v>22</v>
      </c>
      <c r="B64" s="13" t="s">
        <v>70</v>
      </c>
      <c r="C64" s="44"/>
      <c r="D64" s="47">
        <v>269</v>
      </c>
      <c r="E64" s="48">
        <v>15</v>
      </c>
      <c r="F64" s="89">
        <v>200.29658000000001</v>
      </c>
      <c r="G64" s="2"/>
      <c r="H64" s="2"/>
      <c r="I64" s="2"/>
      <c r="J64" s="2"/>
      <c r="K64" s="2"/>
    </row>
    <row r="65" spans="1:11">
      <c r="A65" s="34" t="s">
        <v>22</v>
      </c>
      <c r="B65" s="13" t="s">
        <v>72</v>
      </c>
      <c r="C65" s="44"/>
      <c r="D65" s="47">
        <v>112</v>
      </c>
      <c r="E65" s="48">
        <v>7</v>
      </c>
      <c r="F65" s="89">
        <v>163.12074000000001</v>
      </c>
      <c r="G65" s="2"/>
      <c r="H65" s="2"/>
      <c r="I65" s="2"/>
      <c r="J65" s="2"/>
      <c r="K65" s="2"/>
    </row>
    <row r="66" spans="1:11">
      <c r="A66" s="34" t="s">
        <v>22</v>
      </c>
      <c r="B66" s="14" t="s">
        <v>73</v>
      </c>
      <c r="C66" s="44"/>
      <c r="D66" s="47">
        <v>192</v>
      </c>
      <c r="E66" s="48">
        <v>50</v>
      </c>
      <c r="F66" s="89">
        <v>270.50126999999998</v>
      </c>
      <c r="G66" s="2"/>
      <c r="H66" s="2"/>
      <c r="I66" s="2"/>
      <c r="J66" s="2"/>
      <c r="K66" s="2"/>
    </row>
    <row r="67" spans="1:11">
      <c r="A67" s="34" t="s">
        <v>22</v>
      </c>
      <c r="B67" s="14" t="s">
        <v>74</v>
      </c>
      <c r="C67" s="44"/>
      <c r="D67" s="42">
        <v>286</v>
      </c>
      <c r="E67" s="48">
        <v>60</v>
      </c>
      <c r="F67" s="89">
        <v>375.53163000000001</v>
      </c>
      <c r="G67" s="2"/>
      <c r="H67" s="2"/>
      <c r="I67" s="2"/>
      <c r="J67" s="2"/>
      <c r="K67" s="2"/>
    </row>
    <row r="68" spans="1:11">
      <c r="A68" s="34" t="s">
        <v>22</v>
      </c>
      <c r="B68" s="13" t="s">
        <v>75</v>
      </c>
      <c r="C68" s="44"/>
      <c r="D68" s="42">
        <v>96</v>
      </c>
      <c r="E68" s="48">
        <v>15</v>
      </c>
      <c r="F68" s="89">
        <v>190.51452</v>
      </c>
      <c r="G68" s="2"/>
      <c r="H68" s="2"/>
      <c r="I68" s="2"/>
      <c r="J68" s="2"/>
      <c r="K68" s="2"/>
    </row>
    <row r="69" spans="1:11">
      <c r="A69" s="34" t="s">
        <v>22</v>
      </c>
      <c r="B69" s="13" t="s">
        <v>76</v>
      </c>
      <c r="C69" s="44"/>
      <c r="D69" s="42">
        <v>109</v>
      </c>
      <c r="E69" s="48">
        <v>7</v>
      </c>
      <c r="F69" s="89">
        <v>215.571</v>
      </c>
      <c r="G69" s="2"/>
      <c r="H69" s="2"/>
      <c r="I69" s="2"/>
      <c r="J69" s="2"/>
      <c r="K69" s="2"/>
    </row>
    <row r="70" spans="1:11">
      <c r="A70" s="34" t="s">
        <v>22</v>
      </c>
      <c r="B70" s="13" t="s">
        <v>79</v>
      </c>
      <c r="C70" s="44"/>
      <c r="D70" s="47">
        <v>489</v>
      </c>
      <c r="E70" s="48">
        <v>15</v>
      </c>
      <c r="F70" s="89">
        <v>371.17061999999999</v>
      </c>
      <c r="G70" s="2"/>
      <c r="H70" s="2"/>
      <c r="I70" s="2"/>
      <c r="J70" s="2"/>
      <c r="K70" s="2"/>
    </row>
    <row r="71" spans="1:11">
      <c r="A71" s="34" t="s">
        <v>22</v>
      </c>
      <c r="B71" s="13" t="s">
        <v>80</v>
      </c>
      <c r="C71" s="44"/>
      <c r="D71" s="47">
        <v>35</v>
      </c>
      <c r="E71" s="48">
        <v>7</v>
      </c>
      <c r="F71" s="89">
        <v>47.264020000000002</v>
      </c>
      <c r="G71" s="2"/>
      <c r="H71" s="2"/>
      <c r="I71" s="2"/>
      <c r="J71" s="2"/>
      <c r="K71" s="2"/>
    </row>
    <row r="72" spans="1:11">
      <c r="A72" s="34" t="s">
        <v>22</v>
      </c>
      <c r="B72" s="13" t="s">
        <v>82</v>
      </c>
      <c r="C72" s="44"/>
      <c r="D72" s="47">
        <v>170</v>
      </c>
      <c r="E72" s="48">
        <v>35</v>
      </c>
      <c r="F72" s="89">
        <v>196.69515000000001</v>
      </c>
      <c r="G72" s="2"/>
      <c r="H72" s="2"/>
      <c r="I72" s="2"/>
      <c r="J72" s="2"/>
      <c r="K72" s="2"/>
    </row>
    <row r="73" spans="1:11">
      <c r="A73" s="34" t="s">
        <v>22</v>
      </c>
      <c r="B73" s="13" t="s">
        <v>83</v>
      </c>
      <c r="C73" s="44"/>
      <c r="D73" s="42">
        <v>318</v>
      </c>
      <c r="E73" s="48">
        <v>15</v>
      </c>
      <c r="F73" s="89">
        <v>451.02273000000002</v>
      </c>
      <c r="G73" s="2"/>
      <c r="H73" s="2"/>
      <c r="I73" s="2"/>
      <c r="J73" s="2"/>
      <c r="K73" s="2"/>
    </row>
    <row r="74" spans="1:11" ht="47.25">
      <c r="A74" s="34" t="s">
        <v>22</v>
      </c>
      <c r="B74" s="13" t="s">
        <v>84</v>
      </c>
      <c r="C74" s="44"/>
      <c r="D74" s="42">
        <v>147</v>
      </c>
      <c r="E74" s="48">
        <v>115</v>
      </c>
      <c r="F74" s="89">
        <v>302.09309999999999</v>
      </c>
      <c r="G74" s="2"/>
      <c r="H74" s="2"/>
      <c r="I74" s="2"/>
      <c r="J74" s="2"/>
      <c r="K74" s="2"/>
    </row>
    <row r="75" spans="1:11">
      <c r="A75" s="34" t="s">
        <v>22</v>
      </c>
      <c r="B75" s="13" t="s">
        <v>86</v>
      </c>
      <c r="C75" s="44"/>
      <c r="D75" s="42">
        <v>230</v>
      </c>
      <c r="E75" s="48">
        <v>7</v>
      </c>
      <c r="F75" s="89">
        <v>259.18905999999998</v>
      </c>
      <c r="G75" s="2"/>
      <c r="H75" s="2"/>
      <c r="I75" s="2"/>
      <c r="J75" s="2"/>
      <c r="K75" s="2"/>
    </row>
    <row r="76" spans="1:11">
      <c r="A76" s="34" t="s">
        <v>22</v>
      </c>
      <c r="B76" s="14" t="s">
        <v>87</v>
      </c>
      <c r="C76" s="44"/>
      <c r="D76" s="42">
        <v>175</v>
      </c>
      <c r="E76" s="48">
        <v>50</v>
      </c>
      <c r="F76" s="89">
        <v>231.17707999999999</v>
      </c>
      <c r="G76" s="2"/>
      <c r="H76" s="2"/>
      <c r="I76" s="2"/>
      <c r="J76" s="2"/>
      <c r="K76" s="2"/>
    </row>
    <row r="77" spans="1:11">
      <c r="A77" s="34" t="s">
        <v>22</v>
      </c>
      <c r="B77" s="13" t="s">
        <v>89</v>
      </c>
      <c r="C77" s="44"/>
      <c r="D77" s="42">
        <v>50</v>
      </c>
      <c r="E77" s="48">
        <v>148</v>
      </c>
      <c r="F77" s="89">
        <v>64.975049999999996</v>
      </c>
      <c r="G77" s="2"/>
      <c r="H77" s="2"/>
      <c r="I77" s="2"/>
      <c r="J77" s="2"/>
      <c r="K77" s="2"/>
    </row>
    <row r="78" spans="1:11">
      <c r="A78" s="34" t="s">
        <v>22</v>
      </c>
      <c r="B78" s="13" t="s">
        <v>90</v>
      </c>
      <c r="C78" s="44"/>
      <c r="D78" s="42">
        <v>155</v>
      </c>
      <c r="E78" s="48">
        <v>36</v>
      </c>
      <c r="F78" s="89">
        <v>97.871309999999994</v>
      </c>
      <c r="G78" s="2"/>
      <c r="H78" s="2"/>
      <c r="I78" s="2"/>
      <c r="J78" s="2"/>
      <c r="K78" s="2"/>
    </row>
    <row r="79" spans="1:11" ht="31.5">
      <c r="A79" s="34" t="s">
        <v>22</v>
      </c>
      <c r="B79" s="13" t="s">
        <v>91</v>
      </c>
      <c r="C79" s="44"/>
      <c r="D79" s="42">
        <v>297</v>
      </c>
      <c r="E79" s="48">
        <v>110</v>
      </c>
      <c r="F79" s="89">
        <v>250.50910999999999</v>
      </c>
      <c r="G79" s="2"/>
      <c r="H79" s="2"/>
      <c r="I79" s="2"/>
      <c r="J79" s="2"/>
      <c r="K79" s="2"/>
    </row>
    <row r="80" spans="1:11">
      <c r="A80" s="34" t="s">
        <v>22</v>
      </c>
      <c r="B80" s="13" t="s">
        <v>92</v>
      </c>
      <c r="C80" s="44"/>
      <c r="D80" s="42">
        <v>44.7</v>
      </c>
      <c r="E80" s="48">
        <v>15</v>
      </c>
      <c r="F80" s="89">
        <v>163.52699999999999</v>
      </c>
      <c r="G80" s="2"/>
      <c r="H80" s="2"/>
      <c r="I80" s="2"/>
      <c r="J80" s="2"/>
      <c r="K80" s="2"/>
    </row>
    <row r="81" spans="1:11">
      <c r="A81" s="34" t="s">
        <v>22</v>
      </c>
      <c r="B81" s="13" t="s">
        <v>93</v>
      </c>
      <c r="C81" s="44"/>
      <c r="D81" s="42">
        <v>55</v>
      </c>
      <c r="E81" s="48">
        <v>15</v>
      </c>
      <c r="F81" s="89">
        <v>190.86760000000001</v>
      </c>
      <c r="G81" s="2"/>
      <c r="H81" s="2"/>
      <c r="I81" s="2"/>
      <c r="J81" s="2"/>
      <c r="K81" s="2"/>
    </row>
    <row r="82" spans="1:11">
      <c r="A82" s="34" t="s">
        <v>22</v>
      </c>
      <c r="B82" s="13" t="s">
        <v>94</v>
      </c>
      <c r="C82" s="44"/>
      <c r="D82" s="42">
        <v>647.5</v>
      </c>
      <c r="E82" s="48">
        <v>15</v>
      </c>
      <c r="F82" s="89">
        <v>1212.7170900000001</v>
      </c>
      <c r="G82" s="2"/>
      <c r="H82" s="2"/>
      <c r="I82" s="2"/>
      <c r="J82" s="2"/>
      <c r="K82" s="2"/>
    </row>
    <row r="83" spans="1:11">
      <c r="A83" s="34" t="s">
        <v>22</v>
      </c>
      <c r="B83" s="13" t="s">
        <v>95</v>
      </c>
      <c r="C83" s="44"/>
      <c r="D83" s="42">
        <v>231</v>
      </c>
      <c r="E83" s="48">
        <v>5</v>
      </c>
      <c r="F83" s="89">
        <v>355.68383</v>
      </c>
      <c r="G83" s="2"/>
      <c r="H83" s="2"/>
      <c r="I83" s="2"/>
      <c r="J83" s="2"/>
      <c r="K83" s="2"/>
    </row>
    <row r="84" spans="1:11">
      <c r="A84" s="202" t="s">
        <v>22</v>
      </c>
      <c r="B84" s="13" t="s">
        <v>96</v>
      </c>
      <c r="C84" s="44"/>
      <c r="D84" s="204">
        <v>701</v>
      </c>
      <c r="E84" s="48">
        <v>5</v>
      </c>
      <c r="F84" s="206">
        <v>1715.92677</v>
      </c>
      <c r="G84" s="2"/>
      <c r="H84" s="2"/>
      <c r="I84" s="2"/>
      <c r="J84" s="2"/>
      <c r="K84" s="2"/>
    </row>
    <row r="85" spans="1:11">
      <c r="A85" s="203"/>
      <c r="B85" s="14" t="s">
        <v>97</v>
      </c>
      <c r="C85" s="44"/>
      <c r="D85" s="205"/>
      <c r="E85" s="48">
        <v>5</v>
      </c>
      <c r="F85" s="206"/>
      <c r="G85" s="2"/>
      <c r="H85" s="2"/>
      <c r="I85" s="2"/>
      <c r="J85" s="2"/>
      <c r="K85" s="2"/>
    </row>
    <row r="86" spans="1:11">
      <c r="A86" s="34" t="s">
        <v>22</v>
      </c>
      <c r="B86" s="14" t="s">
        <v>98</v>
      </c>
      <c r="C86" s="44"/>
      <c r="D86" s="42">
        <v>463</v>
      </c>
      <c r="E86" s="48">
        <v>5</v>
      </c>
      <c r="F86" s="89">
        <v>753.76003000000003</v>
      </c>
      <c r="G86" s="2"/>
      <c r="H86" s="2"/>
      <c r="I86" s="2"/>
      <c r="J86" s="2"/>
      <c r="K86" s="2"/>
    </row>
    <row r="87" spans="1:11">
      <c r="A87" s="34" t="s">
        <v>22</v>
      </c>
      <c r="B87" s="13" t="s">
        <v>99</v>
      </c>
      <c r="C87" s="44"/>
      <c r="D87" s="42">
        <v>348</v>
      </c>
      <c r="E87" s="48">
        <v>15</v>
      </c>
      <c r="F87" s="89">
        <v>411.02902999999998</v>
      </c>
      <c r="G87" s="2"/>
      <c r="H87" s="2"/>
      <c r="I87" s="2"/>
      <c r="J87" s="2"/>
      <c r="K87" s="2"/>
    </row>
    <row r="88" spans="1:11">
      <c r="A88" s="34" t="s">
        <v>22</v>
      </c>
      <c r="B88" s="14" t="s">
        <v>100</v>
      </c>
      <c r="C88" s="44"/>
      <c r="D88" s="42">
        <v>275.7</v>
      </c>
      <c r="E88" s="48">
        <v>25</v>
      </c>
      <c r="F88" s="89">
        <v>423.97316999999998</v>
      </c>
      <c r="G88" s="2"/>
      <c r="H88" s="2"/>
      <c r="I88" s="2"/>
      <c r="J88" s="2"/>
      <c r="K88" s="2"/>
    </row>
    <row r="89" spans="1:11">
      <c r="A89" s="34" t="s">
        <v>22</v>
      </c>
      <c r="B89" s="13" t="s">
        <v>101</v>
      </c>
      <c r="C89" s="44"/>
      <c r="D89" s="42">
        <v>656</v>
      </c>
      <c r="E89" s="48">
        <v>7</v>
      </c>
      <c r="F89" s="89">
        <v>1475.7709500000001</v>
      </c>
      <c r="G89" s="2"/>
      <c r="H89" s="2"/>
      <c r="I89" s="2"/>
      <c r="J89" s="2"/>
      <c r="K89" s="2"/>
    </row>
    <row r="90" spans="1:11">
      <c r="A90" s="34" t="s">
        <v>22</v>
      </c>
      <c r="B90" s="13" t="s">
        <v>102</v>
      </c>
      <c r="C90" s="44"/>
      <c r="D90" s="42">
        <v>90</v>
      </c>
      <c r="E90" s="48">
        <v>40</v>
      </c>
      <c r="F90" s="89">
        <v>146.74925999999999</v>
      </c>
      <c r="G90" s="2"/>
      <c r="H90" s="2"/>
      <c r="I90" s="2"/>
      <c r="J90" s="2"/>
      <c r="K90" s="2"/>
    </row>
    <row r="91" spans="1:11">
      <c r="A91" s="34" t="s">
        <v>22</v>
      </c>
      <c r="B91" s="14" t="s">
        <v>103</v>
      </c>
      <c r="C91" s="44"/>
      <c r="D91" s="42">
        <v>62</v>
      </c>
      <c r="E91" s="48">
        <v>15</v>
      </c>
      <c r="F91" s="89">
        <v>127.78474</v>
      </c>
      <c r="G91" s="2"/>
      <c r="H91" s="2"/>
      <c r="I91" s="2"/>
      <c r="J91" s="2"/>
      <c r="K91" s="2"/>
    </row>
    <row r="92" spans="1:11">
      <c r="A92" s="34" t="s">
        <v>22</v>
      </c>
      <c r="B92" s="13" t="s">
        <v>104</v>
      </c>
      <c r="C92" s="44"/>
      <c r="D92" s="42">
        <v>90</v>
      </c>
      <c r="E92" s="48">
        <v>30</v>
      </c>
      <c r="F92" s="89">
        <v>152.86221</v>
      </c>
      <c r="G92" s="2"/>
      <c r="H92" s="2"/>
      <c r="I92" s="2"/>
      <c r="J92" s="2"/>
      <c r="K92" s="2"/>
    </row>
    <row r="93" spans="1:11">
      <c r="A93" s="34" t="s">
        <v>22</v>
      </c>
      <c r="B93" s="13" t="s">
        <v>105</v>
      </c>
      <c r="C93" s="44"/>
      <c r="D93" s="42">
        <v>62</v>
      </c>
      <c r="E93" s="48">
        <v>7</v>
      </c>
      <c r="F93" s="89">
        <v>144.45029</v>
      </c>
      <c r="G93" s="2"/>
      <c r="H93" s="2"/>
      <c r="I93" s="2"/>
      <c r="J93" s="2"/>
      <c r="K93" s="2"/>
    </row>
    <row r="94" spans="1:11">
      <c r="A94" s="34" t="s">
        <v>22</v>
      </c>
      <c r="B94" s="13" t="s">
        <v>106</v>
      </c>
      <c r="C94" s="44"/>
      <c r="D94" s="42">
        <v>185</v>
      </c>
      <c r="E94" s="48">
        <v>15</v>
      </c>
      <c r="F94" s="89">
        <v>173.75742</v>
      </c>
      <c r="G94" s="2"/>
      <c r="H94" s="2"/>
      <c r="I94" s="2"/>
      <c r="J94" s="2"/>
      <c r="K94" s="2"/>
    </row>
    <row r="95" spans="1:11">
      <c r="A95" s="37" t="s">
        <v>22</v>
      </c>
      <c r="B95" s="13" t="s">
        <v>111</v>
      </c>
      <c r="C95" s="44"/>
      <c r="D95" s="42">
        <v>90</v>
      </c>
      <c r="E95" s="48">
        <v>15</v>
      </c>
      <c r="F95" s="89">
        <v>118.93575</v>
      </c>
      <c r="G95" s="2"/>
      <c r="H95" s="2"/>
      <c r="I95" s="2"/>
      <c r="J95" s="2"/>
      <c r="K95" s="2"/>
    </row>
    <row r="96" spans="1:11">
      <c r="A96" s="34" t="s">
        <v>22</v>
      </c>
      <c r="B96" s="13" t="s">
        <v>112</v>
      </c>
      <c r="C96" s="44"/>
      <c r="D96" s="42">
        <v>145</v>
      </c>
      <c r="E96" s="48">
        <v>15</v>
      </c>
      <c r="F96" s="89">
        <v>149.86489</v>
      </c>
      <c r="G96" s="2"/>
      <c r="H96" s="2"/>
      <c r="I96" s="2"/>
      <c r="J96" s="2"/>
      <c r="K96" s="2"/>
    </row>
    <row r="97" spans="1:11">
      <c r="A97" s="34" t="s">
        <v>22</v>
      </c>
      <c r="B97" s="13" t="s">
        <v>114</v>
      </c>
      <c r="C97" s="44"/>
      <c r="D97" s="42">
        <v>40</v>
      </c>
      <c r="E97" s="48">
        <v>7</v>
      </c>
      <c r="F97" s="89">
        <v>174.08860999999999</v>
      </c>
      <c r="G97" s="2"/>
      <c r="H97" s="2"/>
      <c r="I97" s="2"/>
      <c r="J97" s="2"/>
      <c r="K97" s="2"/>
    </row>
    <row r="98" spans="1:11">
      <c r="A98" s="34" t="s">
        <v>22</v>
      </c>
      <c r="B98" s="27" t="s">
        <v>115</v>
      </c>
      <c r="C98" s="44"/>
      <c r="D98" s="42">
        <v>116</v>
      </c>
      <c r="E98" s="48">
        <v>15</v>
      </c>
      <c r="F98" s="89">
        <v>190.80052000000001</v>
      </c>
      <c r="G98" s="2"/>
      <c r="H98" s="2"/>
      <c r="I98" s="2"/>
      <c r="J98" s="2"/>
      <c r="K98" s="2"/>
    </row>
    <row r="99" spans="1:11">
      <c r="A99" s="34" t="s">
        <v>22</v>
      </c>
      <c r="B99" s="27" t="s">
        <v>116</v>
      </c>
      <c r="C99" s="44"/>
      <c r="D99" s="42">
        <v>97</v>
      </c>
      <c r="E99" s="48">
        <v>7</v>
      </c>
      <c r="F99" s="89">
        <v>196.07638</v>
      </c>
      <c r="G99" s="2"/>
      <c r="H99" s="2"/>
      <c r="I99" s="2"/>
      <c r="J99" s="2"/>
      <c r="K99" s="2"/>
    </row>
    <row r="100" spans="1:11">
      <c r="A100" s="34" t="s">
        <v>22</v>
      </c>
      <c r="B100" s="13" t="s">
        <v>122</v>
      </c>
      <c r="C100" s="44"/>
      <c r="D100" s="42">
        <v>75</v>
      </c>
      <c r="E100" s="48">
        <v>15</v>
      </c>
      <c r="F100" s="89">
        <v>158.10808</v>
      </c>
      <c r="G100" s="2"/>
      <c r="H100" s="2"/>
      <c r="I100" s="2"/>
      <c r="J100" s="2"/>
      <c r="K100" s="2"/>
    </row>
    <row r="101" spans="1:11">
      <c r="A101" s="34" t="s">
        <v>22</v>
      </c>
      <c r="B101" s="13" t="s">
        <v>123</v>
      </c>
      <c r="C101" s="44"/>
      <c r="D101" s="42">
        <v>75</v>
      </c>
      <c r="E101" s="48">
        <v>15</v>
      </c>
      <c r="F101" s="89">
        <v>156.87389999999999</v>
      </c>
      <c r="G101" s="2"/>
      <c r="H101" s="2"/>
      <c r="I101" s="2"/>
      <c r="J101" s="2"/>
      <c r="K101" s="2"/>
    </row>
    <row r="102" spans="1:11">
      <c r="A102" s="34" t="s">
        <v>22</v>
      </c>
      <c r="B102" s="13" t="s">
        <v>124</v>
      </c>
      <c r="C102" s="44"/>
      <c r="D102" s="42">
        <v>42</v>
      </c>
      <c r="E102" s="48">
        <v>15</v>
      </c>
      <c r="F102" s="89">
        <v>141.4726</v>
      </c>
      <c r="G102" s="2"/>
      <c r="H102" s="2"/>
      <c r="I102" s="2"/>
      <c r="J102" s="2"/>
      <c r="K102" s="2"/>
    </row>
    <row r="103" spans="1:11">
      <c r="A103" s="34" t="s">
        <v>22</v>
      </c>
      <c r="B103" s="13" t="s">
        <v>125</v>
      </c>
      <c r="C103" s="44"/>
      <c r="D103" s="42">
        <v>75</v>
      </c>
      <c r="E103" s="48">
        <v>15</v>
      </c>
      <c r="F103" s="89">
        <v>108.24048000000001</v>
      </c>
      <c r="G103" s="2"/>
      <c r="H103" s="2"/>
      <c r="I103" s="2"/>
      <c r="J103" s="2"/>
      <c r="K103" s="2"/>
    </row>
    <row r="104" spans="1:11">
      <c r="A104" s="34" t="s">
        <v>22</v>
      </c>
      <c r="B104" s="13" t="s">
        <v>126</v>
      </c>
      <c r="C104" s="44"/>
      <c r="D104" s="42">
        <v>75</v>
      </c>
      <c r="E104" s="48">
        <v>15</v>
      </c>
      <c r="F104" s="89">
        <v>100.80172</v>
      </c>
      <c r="G104" s="2"/>
      <c r="H104" s="2"/>
      <c r="I104" s="2"/>
      <c r="J104" s="2"/>
      <c r="K104" s="2"/>
    </row>
    <row r="105" spans="1:11">
      <c r="A105" s="34" t="s">
        <v>22</v>
      </c>
      <c r="B105" s="25" t="s">
        <v>132</v>
      </c>
      <c r="C105" s="44"/>
      <c r="D105" s="42">
        <v>353.5</v>
      </c>
      <c r="E105" s="48">
        <v>40</v>
      </c>
      <c r="F105" s="89">
        <v>507.24673999999999</v>
      </c>
      <c r="G105" s="2"/>
      <c r="H105" s="2"/>
      <c r="I105" s="2"/>
      <c r="J105" s="2"/>
      <c r="K105" s="2"/>
    </row>
    <row r="106" spans="1:11">
      <c r="A106" s="34" t="s">
        <v>22</v>
      </c>
      <c r="B106" s="28" t="s">
        <v>135</v>
      </c>
      <c r="C106" s="44"/>
      <c r="D106" s="42">
        <v>83.6</v>
      </c>
      <c r="E106" s="48">
        <v>15</v>
      </c>
      <c r="F106" s="89">
        <v>321.72723999999999</v>
      </c>
      <c r="G106" s="2"/>
      <c r="H106" s="2"/>
      <c r="I106" s="2"/>
      <c r="J106" s="2"/>
      <c r="K106" s="2"/>
    </row>
    <row r="107" spans="1:11">
      <c r="A107" s="34" t="s">
        <v>22</v>
      </c>
      <c r="B107" s="25" t="s">
        <v>136</v>
      </c>
      <c r="C107" s="44"/>
      <c r="D107" s="42">
        <v>54</v>
      </c>
      <c r="E107" s="48">
        <v>15</v>
      </c>
      <c r="F107" s="89">
        <v>213.02735000000001</v>
      </c>
      <c r="G107" s="2"/>
      <c r="H107" s="2"/>
      <c r="I107" s="2"/>
      <c r="J107" s="2"/>
      <c r="K107" s="2"/>
    </row>
    <row r="108" spans="1:11" ht="31.5">
      <c r="A108" s="34" t="s">
        <v>22</v>
      </c>
      <c r="B108" s="25" t="s">
        <v>137</v>
      </c>
      <c r="C108" s="44"/>
      <c r="D108" s="42">
        <v>152</v>
      </c>
      <c r="E108" s="48">
        <v>15</v>
      </c>
      <c r="F108" s="89">
        <v>484.70105999999998</v>
      </c>
      <c r="G108" s="2"/>
      <c r="H108" s="2"/>
      <c r="I108" s="2"/>
      <c r="J108" s="2"/>
      <c r="K108" s="2"/>
    </row>
    <row r="109" spans="1:11">
      <c r="A109" s="34" t="s">
        <v>22</v>
      </c>
      <c r="B109" s="25" t="s">
        <v>140</v>
      </c>
      <c r="C109" s="44"/>
      <c r="D109" s="42">
        <v>357</v>
      </c>
      <c r="E109" s="48">
        <v>15</v>
      </c>
      <c r="F109" s="89">
        <v>643.26823000000002</v>
      </c>
      <c r="G109" s="2"/>
      <c r="H109" s="2"/>
      <c r="I109" s="2"/>
      <c r="J109" s="2"/>
      <c r="K109" s="2"/>
    </row>
    <row r="110" spans="1:11">
      <c r="A110" s="34" t="s">
        <v>22</v>
      </c>
      <c r="B110" s="25" t="s">
        <v>142</v>
      </c>
      <c r="C110" s="44"/>
      <c r="D110" s="42">
        <v>133.30000000000001</v>
      </c>
      <c r="E110" s="48">
        <v>40</v>
      </c>
      <c r="F110" s="89">
        <v>166.67160000000001</v>
      </c>
      <c r="G110" s="2"/>
      <c r="H110" s="2"/>
      <c r="I110" s="2"/>
      <c r="J110" s="2"/>
      <c r="K110" s="2"/>
    </row>
    <row r="111" spans="1:11">
      <c r="A111" s="34" t="s">
        <v>22</v>
      </c>
      <c r="B111" s="25" t="s">
        <v>143</v>
      </c>
      <c r="C111" s="44"/>
      <c r="D111" s="42">
        <v>75</v>
      </c>
      <c r="E111" s="48">
        <v>15</v>
      </c>
      <c r="F111" s="89">
        <v>167.77107000000001</v>
      </c>
      <c r="G111" s="2"/>
      <c r="H111" s="2"/>
      <c r="I111" s="2"/>
      <c r="J111" s="2"/>
      <c r="K111" s="2"/>
    </row>
    <row r="112" spans="1:11">
      <c r="A112" s="34" t="s">
        <v>22</v>
      </c>
      <c r="B112" s="25" t="s">
        <v>144</v>
      </c>
      <c r="C112" s="44"/>
      <c r="D112" s="42">
        <v>38</v>
      </c>
      <c r="E112" s="48">
        <v>7</v>
      </c>
      <c r="F112" s="89">
        <v>107.81731000000001</v>
      </c>
      <c r="G112" s="2"/>
      <c r="H112" s="2"/>
      <c r="I112" s="2"/>
      <c r="J112" s="2"/>
      <c r="K112" s="2"/>
    </row>
    <row r="113" spans="1:11">
      <c r="A113" s="34" t="s">
        <v>22</v>
      </c>
      <c r="B113" s="25" t="s">
        <v>145</v>
      </c>
      <c r="C113" s="44"/>
      <c r="D113" s="42">
        <v>48</v>
      </c>
      <c r="E113" s="48">
        <v>15</v>
      </c>
      <c r="F113" s="89">
        <v>103.5386</v>
      </c>
      <c r="G113" s="2"/>
      <c r="H113" s="2"/>
      <c r="I113" s="2"/>
      <c r="J113" s="2"/>
      <c r="K113" s="2"/>
    </row>
    <row r="114" spans="1:11">
      <c r="A114" s="34" t="s">
        <v>22</v>
      </c>
      <c r="B114" s="25" t="s">
        <v>146</v>
      </c>
      <c r="C114" s="44"/>
      <c r="D114" s="42">
        <v>75</v>
      </c>
      <c r="E114" s="48">
        <v>50</v>
      </c>
      <c r="F114" s="89">
        <v>120.5201</v>
      </c>
      <c r="G114" s="2"/>
      <c r="H114" s="2"/>
      <c r="I114" s="2"/>
      <c r="J114" s="2"/>
      <c r="K114" s="2"/>
    </row>
    <row r="115" spans="1:11">
      <c r="A115" s="34" t="s">
        <v>22</v>
      </c>
      <c r="B115" s="25" t="s">
        <v>153</v>
      </c>
      <c r="C115" s="44"/>
      <c r="D115" s="42">
        <v>120</v>
      </c>
      <c r="E115" s="48">
        <v>110</v>
      </c>
      <c r="F115" s="89">
        <v>182.34441000000001</v>
      </c>
      <c r="G115" s="2"/>
      <c r="H115" s="2"/>
      <c r="I115" s="2"/>
      <c r="J115" s="2"/>
      <c r="K115" s="2"/>
    </row>
    <row r="116" spans="1:11">
      <c r="A116" s="34" t="s">
        <v>22</v>
      </c>
      <c r="B116" s="25" t="s">
        <v>154</v>
      </c>
      <c r="C116" s="44"/>
      <c r="D116" s="42">
        <v>150</v>
      </c>
      <c r="E116" s="48">
        <v>15</v>
      </c>
      <c r="F116" s="89">
        <v>142.31692000000001</v>
      </c>
      <c r="G116" s="2"/>
      <c r="H116" s="2"/>
      <c r="I116" s="2"/>
      <c r="J116" s="2"/>
      <c r="K116" s="2"/>
    </row>
    <row r="117" spans="1:11" ht="31.5">
      <c r="A117" s="34" t="s">
        <v>22</v>
      </c>
      <c r="B117" s="25" t="s">
        <v>156</v>
      </c>
      <c r="C117" s="44"/>
      <c r="D117" s="42">
        <v>263</v>
      </c>
      <c r="E117" s="48">
        <v>5</v>
      </c>
      <c r="F117" s="89">
        <v>380.65699000000001</v>
      </c>
      <c r="G117" s="2"/>
      <c r="H117" s="2"/>
      <c r="I117" s="2"/>
      <c r="J117" s="2"/>
      <c r="K117" s="2"/>
    </row>
    <row r="118" spans="1:11">
      <c r="A118" s="37" t="s">
        <v>22</v>
      </c>
      <c r="B118" s="25" t="s">
        <v>157</v>
      </c>
      <c r="C118" s="44"/>
      <c r="D118" s="42">
        <v>250</v>
      </c>
      <c r="E118" s="48">
        <v>5</v>
      </c>
      <c r="F118" s="89">
        <v>454.39427000000001</v>
      </c>
      <c r="G118" s="2"/>
      <c r="H118" s="2"/>
      <c r="I118" s="2"/>
      <c r="J118" s="2"/>
      <c r="K118" s="2"/>
    </row>
    <row r="119" spans="1:11">
      <c r="A119" s="34" t="s">
        <v>22</v>
      </c>
      <c r="B119" s="25" t="s">
        <v>158</v>
      </c>
      <c r="C119" s="44"/>
      <c r="D119" s="42">
        <v>43</v>
      </c>
      <c r="E119" s="48">
        <v>7</v>
      </c>
      <c r="F119" s="89">
        <v>103.45668999999999</v>
      </c>
      <c r="G119" s="2"/>
      <c r="H119" s="2"/>
      <c r="I119" s="2"/>
      <c r="J119" s="2"/>
      <c r="K119" s="2"/>
    </row>
    <row r="120" spans="1:11">
      <c r="A120" s="37" t="s">
        <v>22</v>
      </c>
      <c r="B120" s="25" t="s">
        <v>159</v>
      </c>
      <c r="C120" s="44"/>
      <c r="D120" s="42">
        <v>240</v>
      </c>
      <c r="E120" s="48">
        <v>15</v>
      </c>
      <c r="F120" s="89">
        <v>368.16667000000001</v>
      </c>
      <c r="G120" s="2"/>
      <c r="H120" s="2"/>
      <c r="I120" s="2"/>
      <c r="J120" s="2"/>
      <c r="K120" s="2"/>
    </row>
    <row r="121" spans="1:11">
      <c r="A121" s="34" t="s">
        <v>22</v>
      </c>
      <c r="B121" s="25" t="s">
        <v>160</v>
      </c>
      <c r="C121" s="44"/>
      <c r="D121" s="42">
        <v>38</v>
      </c>
      <c r="E121" s="48">
        <v>15</v>
      </c>
      <c r="F121" s="89">
        <v>77.487229999999997</v>
      </c>
      <c r="G121" s="2"/>
      <c r="H121" s="2"/>
      <c r="I121" s="2"/>
      <c r="J121" s="2"/>
      <c r="K121" s="2"/>
    </row>
    <row r="122" spans="1:11">
      <c r="A122" s="34" t="s">
        <v>22</v>
      </c>
      <c r="B122" s="25" t="s">
        <v>161</v>
      </c>
      <c r="C122" s="44"/>
      <c r="D122" s="42">
        <v>106</v>
      </c>
      <c r="E122" s="48">
        <v>7</v>
      </c>
      <c r="F122" s="89">
        <v>144.07228000000001</v>
      </c>
      <c r="G122" s="2"/>
      <c r="H122" s="2"/>
      <c r="I122" s="2"/>
      <c r="J122" s="2"/>
      <c r="K122" s="2"/>
    </row>
    <row r="123" spans="1:11" ht="31.5">
      <c r="A123" s="34" t="s">
        <v>22</v>
      </c>
      <c r="B123" s="25" t="s">
        <v>162</v>
      </c>
      <c r="C123" s="44"/>
      <c r="D123" s="42">
        <v>106</v>
      </c>
      <c r="E123" s="48">
        <v>15</v>
      </c>
      <c r="F123" s="89">
        <v>184.72875999999999</v>
      </c>
      <c r="G123" s="2"/>
      <c r="H123" s="2"/>
      <c r="I123" s="2"/>
      <c r="J123" s="2"/>
      <c r="K123" s="2"/>
    </row>
    <row r="124" spans="1:11">
      <c r="A124" s="34" t="s">
        <v>22</v>
      </c>
      <c r="B124" s="25" t="s">
        <v>165</v>
      </c>
      <c r="C124" s="44"/>
      <c r="D124" s="42">
        <v>639</v>
      </c>
      <c r="E124" s="48">
        <v>7</v>
      </c>
      <c r="F124" s="89">
        <v>645.65309000000002</v>
      </c>
      <c r="G124" s="2"/>
      <c r="H124" s="2"/>
      <c r="I124" s="2"/>
      <c r="J124" s="2"/>
      <c r="K124" s="2"/>
    </row>
    <row r="125" spans="1:11">
      <c r="A125" s="34" t="s">
        <v>22</v>
      </c>
      <c r="B125" s="25" t="s">
        <v>166</v>
      </c>
      <c r="C125" s="44"/>
      <c r="D125" s="42">
        <v>69</v>
      </c>
      <c r="E125" s="48">
        <v>7</v>
      </c>
      <c r="F125" s="89">
        <v>94.161580000000001</v>
      </c>
      <c r="G125" s="2"/>
      <c r="H125" s="2"/>
      <c r="I125" s="2"/>
      <c r="J125" s="2"/>
      <c r="K125" s="2"/>
    </row>
    <row r="126" spans="1:11">
      <c r="A126" s="34" t="s">
        <v>22</v>
      </c>
      <c r="B126" s="25" t="s">
        <v>168</v>
      </c>
      <c r="C126" s="44"/>
      <c r="D126" s="42">
        <v>73</v>
      </c>
      <c r="E126" s="48">
        <v>40</v>
      </c>
      <c r="F126" s="89">
        <v>305.52933999999999</v>
      </c>
      <c r="G126" s="2"/>
      <c r="H126" s="2"/>
      <c r="I126" s="2"/>
      <c r="J126" s="2"/>
      <c r="K126" s="2"/>
    </row>
    <row r="127" spans="1:11">
      <c r="A127" s="34" t="s">
        <v>22</v>
      </c>
      <c r="B127" s="25" t="s">
        <v>169</v>
      </c>
      <c r="C127" s="44"/>
      <c r="D127" s="42">
        <v>115</v>
      </c>
      <c r="E127" s="48">
        <v>15</v>
      </c>
      <c r="F127" s="89">
        <v>200.68207000000001</v>
      </c>
      <c r="G127" s="2"/>
      <c r="H127" s="2"/>
      <c r="I127" s="2"/>
      <c r="J127" s="2"/>
      <c r="K127" s="2"/>
    </row>
    <row r="128" spans="1:11">
      <c r="A128" s="34" t="s">
        <v>22</v>
      </c>
      <c r="B128" s="25" t="s">
        <v>170</v>
      </c>
      <c r="C128" s="44"/>
      <c r="D128" s="42">
        <v>23</v>
      </c>
      <c r="E128" s="48">
        <v>60</v>
      </c>
      <c r="F128" s="89">
        <v>188.16479000000001</v>
      </c>
      <c r="G128" s="2"/>
      <c r="H128" s="2"/>
      <c r="I128" s="2"/>
      <c r="J128" s="2"/>
      <c r="K128" s="2"/>
    </row>
    <row r="129" spans="1:11">
      <c r="A129" s="34" t="s">
        <v>22</v>
      </c>
      <c r="B129" s="25" t="s">
        <v>171</v>
      </c>
      <c r="C129" s="44"/>
      <c r="D129" s="42">
        <v>106</v>
      </c>
      <c r="E129" s="48">
        <v>15</v>
      </c>
      <c r="F129" s="89">
        <v>229.64709999999999</v>
      </c>
      <c r="G129" s="2"/>
      <c r="H129" s="2"/>
      <c r="I129" s="2"/>
      <c r="J129" s="2"/>
      <c r="K129" s="2"/>
    </row>
    <row r="130" spans="1:11">
      <c r="A130" s="34" t="s">
        <v>22</v>
      </c>
      <c r="B130" s="25" t="s">
        <v>172</v>
      </c>
      <c r="C130" s="44"/>
      <c r="D130" s="42">
        <v>30</v>
      </c>
      <c r="E130" s="48">
        <v>7</v>
      </c>
      <c r="F130" s="89">
        <v>123.1026</v>
      </c>
      <c r="G130" s="2"/>
      <c r="H130" s="2"/>
      <c r="I130" s="2"/>
      <c r="J130" s="2"/>
      <c r="K130" s="2"/>
    </row>
    <row r="131" spans="1:11">
      <c r="A131" s="34" t="s">
        <v>22</v>
      </c>
      <c r="B131" s="25" t="s">
        <v>174</v>
      </c>
      <c r="C131" s="44"/>
      <c r="D131" s="42">
        <v>109</v>
      </c>
      <c r="E131" s="48">
        <v>15</v>
      </c>
      <c r="F131" s="89">
        <v>398.31446</v>
      </c>
      <c r="G131" s="2"/>
      <c r="H131" s="2"/>
      <c r="I131" s="2"/>
      <c r="J131" s="2"/>
      <c r="K131" s="2"/>
    </row>
    <row r="132" spans="1:11" s="1" customFormat="1">
      <c r="A132" s="34" t="s">
        <v>22</v>
      </c>
      <c r="B132" s="13" t="s">
        <v>757</v>
      </c>
      <c r="C132" s="42"/>
      <c r="D132" s="42">
        <v>270</v>
      </c>
      <c r="E132" s="42">
        <v>70</v>
      </c>
      <c r="F132" s="89">
        <v>304.66045000000003</v>
      </c>
      <c r="G132" s="3"/>
      <c r="H132" s="3"/>
      <c r="I132" s="3"/>
      <c r="J132" s="3"/>
      <c r="K132" s="3"/>
    </row>
    <row r="133" spans="1:11">
      <c r="A133" s="34" t="s">
        <v>22</v>
      </c>
      <c r="B133" s="25" t="s">
        <v>546</v>
      </c>
      <c r="C133" s="44"/>
      <c r="D133" s="42">
        <v>40</v>
      </c>
      <c r="E133" s="42">
        <v>7</v>
      </c>
      <c r="F133" s="89">
        <v>122.69918</v>
      </c>
      <c r="G133" s="2"/>
      <c r="H133" s="2"/>
      <c r="I133" s="2"/>
      <c r="J133" s="2"/>
      <c r="K133" s="2"/>
    </row>
    <row r="134" spans="1:11" ht="110.25">
      <c r="A134" s="33"/>
      <c r="B134" s="10" t="s">
        <v>774</v>
      </c>
      <c r="C134" s="39"/>
      <c r="D134" s="39">
        <f>SUM(D135)</f>
        <v>34</v>
      </c>
      <c r="E134" s="39">
        <f>SUM(E135)</f>
        <v>65</v>
      </c>
      <c r="F134" s="87">
        <f>SUM(F135)</f>
        <v>69.736170000000001</v>
      </c>
      <c r="G134" s="2"/>
      <c r="H134" s="2"/>
      <c r="I134" s="2"/>
      <c r="J134" s="2"/>
      <c r="K134" s="2"/>
    </row>
    <row r="135" spans="1:11">
      <c r="A135" s="34" t="s">
        <v>25</v>
      </c>
      <c r="B135" s="25" t="s">
        <v>141</v>
      </c>
      <c r="C135" s="44"/>
      <c r="D135" s="42">
        <v>34</v>
      </c>
      <c r="E135" s="48">
        <v>65</v>
      </c>
      <c r="F135" s="89">
        <v>69.736170000000001</v>
      </c>
      <c r="G135" s="2"/>
      <c r="H135" s="2"/>
      <c r="I135" s="2"/>
      <c r="J135" s="2"/>
      <c r="K135" s="2"/>
    </row>
    <row r="136" spans="1:11" ht="31.5">
      <c r="A136" s="33"/>
      <c r="B136" s="10" t="s">
        <v>775</v>
      </c>
      <c r="C136" s="39"/>
      <c r="D136" s="39"/>
      <c r="E136" s="39">
        <f>SUM(E137)</f>
        <v>15</v>
      </c>
      <c r="F136" s="87">
        <f>SUM(F137)</f>
        <v>20.8</v>
      </c>
      <c r="G136" s="2"/>
      <c r="H136" s="2"/>
      <c r="I136" s="2"/>
      <c r="J136" s="2"/>
      <c r="K136" s="2"/>
    </row>
    <row r="137" spans="1:11">
      <c r="A137" s="9" t="s">
        <v>77</v>
      </c>
      <c r="B137" s="13" t="s">
        <v>78</v>
      </c>
      <c r="C137" s="44"/>
      <c r="D137" s="44"/>
      <c r="E137" s="48">
        <v>15</v>
      </c>
      <c r="F137" s="89">
        <v>20.8</v>
      </c>
      <c r="G137" s="2"/>
      <c r="H137" s="2"/>
      <c r="I137" s="2"/>
      <c r="J137" s="2"/>
      <c r="K137" s="2"/>
    </row>
    <row r="138" spans="1:11" ht="98.25" customHeight="1">
      <c r="A138" s="33"/>
      <c r="B138" s="15" t="s">
        <v>776</v>
      </c>
      <c r="C138" s="39"/>
      <c r="D138" s="39">
        <f>SUM(D139:D146)</f>
        <v>537</v>
      </c>
      <c r="E138" s="43">
        <f>SUM(E139:E146)</f>
        <v>99.2</v>
      </c>
      <c r="F138" s="87">
        <f>SUM(F139:F146)</f>
        <v>796.81987000000004</v>
      </c>
      <c r="G138" s="2"/>
      <c r="H138" s="2"/>
      <c r="I138" s="2"/>
      <c r="J138" s="2"/>
      <c r="K138" s="2"/>
    </row>
    <row r="139" spans="1:11" s="1" customFormat="1" ht="32.1" customHeight="1">
      <c r="A139" s="37" t="s">
        <v>24</v>
      </c>
      <c r="B139" s="13" t="s">
        <v>35</v>
      </c>
      <c r="C139" s="42"/>
      <c r="D139" s="47">
        <v>45</v>
      </c>
      <c r="E139" s="48">
        <v>15</v>
      </c>
      <c r="F139" s="89">
        <v>168.88291000000001</v>
      </c>
      <c r="G139" s="3"/>
      <c r="H139" s="3"/>
      <c r="I139" s="3"/>
      <c r="J139" s="3"/>
      <c r="K139" s="3"/>
    </row>
    <row r="140" spans="1:11" ht="15.75" customHeight="1">
      <c r="A140" s="34" t="s">
        <v>24</v>
      </c>
      <c r="B140" s="13" t="s">
        <v>67</v>
      </c>
      <c r="C140" s="44"/>
      <c r="D140" s="47">
        <v>38</v>
      </c>
      <c r="E140" s="48">
        <v>25</v>
      </c>
      <c r="F140" s="89">
        <v>83.499219999999994</v>
      </c>
      <c r="G140" s="2"/>
      <c r="H140" s="2"/>
      <c r="I140" s="2"/>
      <c r="J140" s="2"/>
      <c r="K140" s="2"/>
    </row>
    <row r="141" spans="1:11" ht="13.7" customHeight="1">
      <c r="A141" s="34" t="s">
        <v>24</v>
      </c>
      <c r="B141" s="13" t="s">
        <v>109</v>
      </c>
      <c r="C141" s="44"/>
      <c r="D141" s="42">
        <v>185</v>
      </c>
      <c r="E141" s="48">
        <v>7</v>
      </c>
      <c r="F141" s="89">
        <v>97.239819999999995</v>
      </c>
      <c r="G141" s="2"/>
      <c r="H141" s="2"/>
      <c r="I141" s="2"/>
      <c r="J141" s="2"/>
      <c r="K141" s="2"/>
    </row>
    <row r="142" spans="1:11" ht="22.9" customHeight="1">
      <c r="A142" s="34" t="s">
        <v>24</v>
      </c>
      <c r="B142" s="13" t="s">
        <v>110</v>
      </c>
      <c r="C142" s="44"/>
      <c r="D142" s="42">
        <v>75</v>
      </c>
      <c r="E142" s="48">
        <v>0.2</v>
      </c>
      <c r="F142" s="89">
        <v>82.986840000000001</v>
      </c>
      <c r="G142" s="2"/>
      <c r="H142" s="2"/>
      <c r="I142" s="2"/>
      <c r="J142" s="2"/>
      <c r="K142" s="2"/>
    </row>
    <row r="143" spans="1:11" ht="13.7" customHeight="1">
      <c r="A143" s="34" t="s">
        <v>24</v>
      </c>
      <c r="B143" s="14" t="s">
        <v>119</v>
      </c>
      <c r="C143" s="44"/>
      <c r="D143" s="42">
        <v>36</v>
      </c>
      <c r="E143" s="48">
        <v>15</v>
      </c>
      <c r="F143" s="89">
        <v>76.131360000000001</v>
      </c>
      <c r="G143" s="2"/>
      <c r="H143" s="2"/>
      <c r="I143" s="2"/>
      <c r="J143" s="2"/>
      <c r="K143" s="2"/>
    </row>
    <row r="144" spans="1:11" ht="13.7" customHeight="1">
      <c r="A144" s="34" t="s">
        <v>24</v>
      </c>
      <c r="B144" s="13" t="s">
        <v>120</v>
      </c>
      <c r="C144" s="44"/>
      <c r="D144" s="42">
        <v>36</v>
      </c>
      <c r="E144" s="48">
        <v>7</v>
      </c>
      <c r="F144" s="89">
        <v>87.947479999999999</v>
      </c>
      <c r="G144" s="2"/>
      <c r="H144" s="2"/>
      <c r="I144" s="2"/>
      <c r="J144" s="2"/>
      <c r="K144" s="2"/>
    </row>
    <row r="145" spans="1:37" ht="11.1" customHeight="1">
      <c r="A145" s="34" t="s">
        <v>24</v>
      </c>
      <c r="B145" s="13" t="s">
        <v>121</v>
      </c>
      <c r="C145" s="44"/>
      <c r="D145" s="42">
        <v>36</v>
      </c>
      <c r="E145" s="48">
        <v>15</v>
      </c>
      <c r="F145" s="89">
        <v>100.04782</v>
      </c>
      <c r="G145" s="2"/>
      <c r="H145" s="2"/>
      <c r="I145" s="2"/>
      <c r="J145" s="2"/>
      <c r="K145" s="2"/>
    </row>
    <row r="146" spans="1:37" ht="12.4" customHeight="1">
      <c r="A146" s="34" t="s">
        <v>24</v>
      </c>
      <c r="B146" s="25" t="s">
        <v>148</v>
      </c>
      <c r="C146" s="44"/>
      <c r="D146" s="42">
        <v>86</v>
      </c>
      <c r="E146" s="48">
        <v>15</v>
      </c>
      <c r="F146" s="89">
        <v>100.08441999999999</v>
      </c>
      <c r="G146" s="2"/>
      <c r="H146" s="2"/>
      <c r="I146" s="2"/>
      <c r="J146" s="2"/>
      <c r="K146" s="2"/>
    </row>
    <row r="147" spans="1:37" ht="102" customHeight="1">
      <c r="A147" s="33"/>
      <c r="B147" s="15" t="s">
        <v>777</v>
      </c>
      <c r="C147" s="39"/>
      <c r="D147" s="39">
        <f>SUM(D148:D158)</f>
        <v>1849</v>
      </c>
      <c r="E147" s="43">
        <f>SUM(E148:E158)</f>
        <v>738</v>
      </c>
      <c r="F147" s="87">
        <f>SUM(F148:F158)</f>
        <v>1737.5909250000002</v>
      </c>
      <c r="G147" s="2"/>
      <c r="H147" s="2"/>
      <c r="I147" s="2"/>
      <c r="J147" s="2"/>
      <c r="K147" s="2"/>
    </row>
    <row r="148" spans="1:37" s="1" customFormat="1" ht="19.5" customHeight="1">
      <c r="A148" s="34" t="s">
        <v>23</v>
      </c>
      <c r="B148" s="14" t="s">
        <v>31</v>
      </c>
      <c r="C148" s="42"/>
      <c r="D148" s="42">
        <v>175</v>
      </c>
      <c r="E148" s="46">
        <v>15</v>
      </c>
      <c r="F148" s="89">
        <v>210.08063000000001</v>
      </c>
      <c r="G148" s="3"/>
      <c r="H148" s="3"/>
      <c r="I148" s="3"/>
      <c r="J148" s="3"/>
      <c r="K148" s="3"/>
    </row>
    <row r="149" spans="1:37" s="1" customFormat="1" ht="24" customHeight="1">
      <c r="A149" s="34" t="s">
        <v>23</v>
      </c>
      <c r="B149" s="13" t="s">
        <v>33</v>
      </c>
      <c r="C149" s="42"/>
      <c r="D149" s="47">
        <v>200</v>
      </c>
      <c r="E149" s="48">
        <v>20</v>
      </c>
      <c r="F149" s="88">
        <v>209.32920999999999</v>
      </c>
      <c r="G149" s="3"/>
      <c r="H149" s="3"/>
      <c r="I149" s="3"/>
      <c r="J149" s="3"/>
      <c r="K149" s="3"/>
    </row>
    <row r="150" spans="1:37" s="1" customFormat="1" ht="16.5" customHeight="1">
      <c r="A150" s="29" t="s">
        <v>23</v>
      </c>
      <c r="B150" s="14" t="s">
        <v>39</v>
      </c>
      <c r="C150" s="42"/>
      <c r="D150" s="47">
        <v>108</v>
      </c>
      <c r="E150" s="48">
        <v>15</v>
      </c>
      <c r="F150" s="89">
        <v>116.15759</v>
      </c>
      <c r="G150" s="3"/>
      <c r="H150" s="3"/>
      <c r="I150" s="3"/>
      <c r="J150" s="3"/>
      <c r="K150" s="3"/>
    </row>
    <row r="151" spans="1:37" s="1" customFormat="1" ht="15.75" customHeight="1">
      <c r="A151" s="34" t="s">
        <v>23</v>
      </c>
      <c r="B151" s="13" t="s">
        <v>40</v>
      </c>
      <c r="C151" s="42"/>
      <c r="D151" s="47">
        <v>170</v>
      </c>
      <c r="E151" s="48">
        <v>15</v>
      </c>
      <c r="F151" s="89">
        <v>128.43351000000001</v>
      </c>
      <c r="G151" s="3"/>
      <c r="H151" s="3"/>
      <c r="I151" s="3"/>
      <c r="J151" s="3"/>
      <c r="K151" s="3"/>
    </row>
    <row r="152" spans="1:37" s="1" customFormat="1" ht="15" customHeight="1">
      <c r="A152" s="34" t="s">
        <v>23</v>
      </c>
      <c r="B152" s="13" t="s">
        <v>55</v>
      </c>
      <c r="C152" s="42"/>
      <c r="D152" s="47">
        <v>110</v>
      </c>
      <c r="E152" s="48">
        <v>50</v>
      </c>
      <c r="F152" s="89">
        <v>139.47504000000001</v>
      </c>
      <c r="G152" s="3"/>
      <c r="H152" s="3"/>
      <c r="I152" s="3"/>
      <c r="J152" s="3"/>
      <c r="K152" s="3"/>
    </row>
    <row r="153" spans="1:37" ht="15.75" customHeight="1">
      <c r="A153" s="34" t="s">
        <v>23</v>
      </c>
      <c r="B153" s="13" t="s">
        <v>107</v>
      </c>
      <c r="C153" s="44"/>
      <c r="D153" s="42">
        <v>150</v>
      </c>
      <c r="E153" s="48">
        <v>100</v>
      </c>
      <c r="F153" s="89">
        <v>128.60498999999999</v>
      </c>
      <c r="G153" s="2"/>
      <c r="H153" s="2"/>
      <c r="I153" s="2"/>
      <c r="J153" s="2"/>
      <c r="K153" s="2"/>
    </row>
    <row r="154" spans="1:37" ht="15" customHeight="1">
      <c r="A154" s="34" t="s">
        <v>23</v>
      </c>
      <c r="B154" s="13" t="s">
        <v>127</v>
      </c>
      <c r="C154" s="44"/>
      <c r="D154" s="42">
        <v>95</v>
      </c>
      <c r="E154" s="48">
        <v>148</v>
      </c>
      <c r="F154" s="89">
        <v>89.815190000000001</v>
      </c>
      <c r="G154" s="2"/>
      <c r="H154" s="2"/>
      <c r="I154" s="2"/>
      <c r="J154" s="2"/>
      <c r="K154" s="2"/>
    </row>
    <row r="155" spans="1:37" ht="18.95" customHeight="1">
      <c r="A155" s="34" t="s">
        <v>23</v>
      </c>
      <c r="B155" s="25" t="s">
        <v>106</v>
      </c>
      <c r="C155" s="44"/>
      <c r="D155" s="42">
        <v>300</v>
      </c>
      <c r="E155" s="48">
        <v>45</v>
      </c>
      <c r="F155" s="89">
        <v>179.55492000000001</v>
      </c>
      <c r="G155" s="2"/>
      <c r="H155" s="2"/>
      <c r="I155" s="2"/>
      <c r="J155" s="2"/>
      <c r="K155" s="2"/>
    </row>
    <row r="156" spans="1:37" ht="15.75" customHeight="1">
      <c r="A156" s="34" t="s">
        <v>23</v>
      </c>
      <c r="B156" s="25" t="s">
        <v>164</v>
      </c>
      <c r="C156" s="44"/>
      <c r="D156" s="42">
        <v>302</v>
      </c>
      <c r="E156" s="48">
        <v>30</v>
      </c>
      <c r="F156" s="89">
        <v>228.85045500000001</v>
      </c>
      <c r="G156" s="2"/>
      <c r="H156" s="2"/>
      <c r="I156" s="2"/>
      <c r="J156" s="2"/>
      <c r="K156" s="2"/>
    </row>
    <row r="157" spans="1:37" ht="16.350000000000001" customHeight="1">
      <c r="A157" s="34" t="s">
        <v>23</v>
      </c>
      <c r="B157" s="25" t="s">
        <v>167</v>
      </c>
      <c r="C157" s="44"/>
      <c r="D157" s="42">
        <v>124</v>
      </c>
      <c r="E157" s="48">
        <v>150</v>
      </c>
      <c r="F157" s="89">
        <v>158.64448999999999</v>
      </c>
      <c r="G157" s="2"/>
      <c r="H157" s="2"/>
      <c r="I157" s="2"/>
      <c r="J157" s="2"/>
      <c r="K157" s="2"/>
    </row>
    <row r="158" spans="1:37" ht="16.350000000000001" customHeight="1">
      <c r="A158" s="34" t="s">
        <v>23</v>
      </c>
      <c r="B158" s="25" t="s">
        <v>758</v>
      </c>
      <c r="C158" s="44"/>
      <c r="D158" s="42">
        <v>115</v>
      </c>
      <c r="E158" s="42">
        <v>150</v>
      </c>
      <c r="F158" s="89">
        <v>148.64490000000001</v>
      </c>
      <c r="G158" s="3"/>
      <c r="H158" s="3"/>
      <c r="I158" s="3"/>
      <c r="J158" s="3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s="4" customFormat="1">
      <c r="A159" s="33"/>
      <c r="B159" s="10" t="s">
        <v>6</v>
      </c>
      <c r="C159" s="39">
        <v>10</v>
      </c>
      <c r="D159" s="39">
        <v>7914.7</v>
      </c>
      <c r="E159" s="39">
        <v>498</v>
      </c>
      <c r="F159" s="87">
        <v>5997.5843500000001</v>
      </c>
      <c r="G159" s="3"/>
      <c r="H159" s="3"/>
      <c r="I159" s="3"/>
      <c r="J159" s="3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26" customHeight="1">
      <c r="A160" s="33"/>
      <c r="B160" s="10" t="s">
        <v>778</v>
      </c>
      <c r="C160" s="39"/>
      <c r="D160" s="39">
        <f>SUM(D161:D164)</f>
        <v>1869</v>
      </c>
      <c r="E160" s="39">
        <f>SUM(E161:E164)</f>
        <v>208</v>
      </c>
      <c r="F160" s="87">
        <f>SUM(F161:F164)</f>
        <v>1632.59121</v>
      </c>
      <c r="G160" s="2"/>
      <c r="H160" s="2"/>
      <c r="I160" s="2"/>
      <c r="J160" s="2"/>
      <c r="K160" s="2"/>
    </row>
    <row r="161" spans="1:11" s="1" customFormat="1">
      <c r="A161" s="34" t="s">
        <v>21</v>
      </c>
      <c r="B161" s="13" t="s">
        <v>51</v>
      </c>
      <c r="C161" s="42"/>
      <c r="D161" s="47">
        <v>537</v>
      </c>
      <c r="E161" s="48">
        <v>5</v>
      </c>
      <c r="F161" s="89">
        <v>785.76400000000001</v>
      </c>
      <c r="G161" s="3"/>
      <c r="H161" s="3"/>
      <c r="I161" s="3"/>
      <c r="J161" s="3"/>
      <c r="K161" s="3"/>
    </row>
    <row r="162" spans="1:11" s="1" customFormat="1">
      <c r="A162" s="34" t="s">
        <v>21</v>
      </c>
      <c r="B162" s="13" t="s">
        <v>81</v>
      </c>
      <c r="C162" s="42"/>
      <c r="D162" s="47">
        <v>1207</v>
      </c>
      <c r="E162" s="48">
        <v>40</v>
      </c>
      <c r="F162" s="89">
        <v>689.96276</v>
      </c>
      <c r="G162" s="3"/>
      <c r="H162" s="3"/>
      <c r="I162" s="3"/>
      <c r="J162" s="3"/>
      <c r="K162" s="3"/>
    </row>
    <row r="163" spans="1:11" s="1" customFormat="1">
      <c r="A163" s="34" t="s">
        <v>21</v>
      </c>
      <c r="B163" s="13" t="s">
        <v>88</v>
      </c>
      <c r="C163" s="42"/>
      <c r="D163" s="42">
        <v>50</v>
      </c>
      <c r="E163" s="48">
        <v>15</v>
      </c>
      <c r="F163" s="89">
        <v>18.107150000000001</v>
      </c>
      <c r="G163" s="3"/>
      <c r="H163" s="3"/>
      <c r="I163" s="3"/>
      <c r="J163" s="3"/>
      <c r="K163" s="3"/>
    </row>
    <row r="164" spans="1:11" s="1" customFormat="1">
      <c r="A164" s="34" t="s">
        <v>21</v>
      </c>
      <c r="B164" s="13" t="s">
        <v>89</v>
      </c>
      <c r="C164" s="42"/>
      <c r="D164" s="42">
        <v>75</v>
      </c>
      <c r="E164" s="48">
        <v>148</v>
      </c>
      <c r="F164" s="89">
        <v>138.75729999999999</v>
      </c>
      <c r="G164" s="3"/>
      <c r="H164" s="3"/>
      <c r="I164" s="3"/>
      <c r="J164" s="3"/>
      <c r="K164" s="3"/>
    </row>
    <row r="165" spans="1:11" ht="132.75" customHeight="1">
      <c r="A165" s="33"/>
      <c r="B165" s="10" t="s">
        <v>779</v>
      </c>
      <c r="C165" s="39"/>
      <c r="D165" s="39">
        <f>SUM(D166:D172)</f>
        <v>6045.7</v>
      </c>
      <c r="E165" s="39">
        <f>SUM(E166:E172)</f>
        <v>290</v>
      </c>
      <c r="F165" s="87">
        <f>SUM(F166:F172)</f>
        <v>4364.9931400000005</v>
      </c>
      <c r="G165" s="2"/>
      <c r="H165" s="2"/>
      <c r="I165" s="2"/>
      <c r="J165" s="2"/>
      <c r="K165" s="2"/>
    </row>
    <row r="166" spans="1:11">
      <c r="A166" s="34" t="s">
        <v>22</v>
      </c>
      <c r="B166" s="13" t="s">
        <v>92</v>
      </c>
      <c r="C166" s="44"/>
      <c r="D166" s="42">
        <v>2851</v>
      </c>
      <c r="E166" s="48">
        <v>15</v>
      </c>
      <c r="F166" s="89">
        <v>1693.73226</v>
      </c>
      <c r="G166" s="2"/>
      <c r="H166" s="2"/>
      <c r="I166" s="2"/>
      <c r="J166" s="2"/>
      <c r="K166" s="2"/>
    </row>
    <row r="167" spans="1:11">
      <c r="A167" s="34" t="s">
        <v>22</v>
      </c>
      <c r="B167" s="13" t="s">
        <v>93</v>
      </c>
      <c r="C167" s="44"/>
      <c r="D167" s="42">
        <v>859</v>
      </c>
      <c r="E167" s="48">
        <v>15</v>
      </c>
      <c r="F167" s="89">
        <v>667.01850999999999</v>
      </c>
      <c r="G167" s="2"/>
      <c r="H167" s="2"/>
      <c r="I167" s="2"/>
      <c r="J167" s="2"/>
      <c r="K167" s="2"/>
    </row>
    <row r="168" spans="1:11">
      <c r="A168" s="34" t="s">
        <v>22</v>
      </c>
      <c r="B168" s="28" t="s">
        <v>135</v>
      </c>
      <c r="C168" s="44"/>
      <c r="D168" s="42">
        <v>1221</v>
      </c>
      <c r="E168" s="48">
        <v>15</v>
      </c>
      <c r="F168" s="89">
        <v>854.13333</v>
      </c>
      <c r="G168" s="2"/>
      <c r="H168" s="2"/>
      <c r="I168" s="2"/>
      <c r="J168" s="2"/>
      <c r="K168" s="2"/>
    </row>
    <row r="169" spans="1:11">
      <c r="A169" s="34" t="s">
        <v>22</v>
      </c>
      <c r="B169" s="25" t="s">
        <v>141</v>
      </c>
      <c r="C169" s="44"/>
      <c r="D169" s="42">
        <v>15.7</v>
      </c>
      <c r="E169" s="48">
        <v>65</v>
      </c>
      <c r="F169" s="89">
        <v>98.322770000000006</v>
      </c>
      <c r="G169" s="2"/>
      <c r="H169" s="2"/>
      <c r="I169" s="2"/>
      <c r="J169" s="2"/>
      <c r="K169" s="2"/>
    </row>
    <row r="170" spans="1:11">
      <c r="A170" s="34" t="s">
        <v>22</v>
      </c>
      <c r="B170" s="25" t="s">
        <v>142</v>
      </c>
      <c r="C170" s="44"/>
      <c r="D170" s="42">
        <v>886</v>
      </c>
      <c r="E170" s="48">
        <v>40</v>
      </c>
      <c r="F170" s="89">
        <v>641.32839000000001</v>
      </c>
      <c r="G170" s="2"/>
      <c r="H170" s="2"/>
      <c r="I170" s="2"/>
      <c r="J170" s="2"/>
      <c r="K170" s="2"/>
    </row>
    <row r="171" spans="1:11">
      <c r="A171" s="34" t="s">
        <v>22</v>
      </c>
      <c r="B171" s="25" t="s">
        <v>168</v>
      </c>
      <c r="C171" s="44"/>
      <c r="D171" s="42">
        <v>63</v>
      </c>
      <c r="E171" s="48">
        <v>40</v>
      </c>
      <c r="F171" s="89">
        <v>102.34932000000001</v>
      </c>
      <c r="G171" s="2"/>
      <c r="H171" s="2"/>
      <c r="I171" s="2"/>
      <c r="J171" s="2"/>
      <c r="K171" s="2"/>
    </row>
    <row r="172" spans="1:11">
      <c r="A172" s="34" t="s">
        <v>22</v>
      </c>
      <c r="B172" s="25" t="s">
        <v>175</v>
      </c>
      <c r="C172" s="44"/>
      <c r="D172" s="42">
        <v>150</v>
      </c>
      <c r="E172" s="48">
        <v>100</v>
      </c>
      <c r="F172" s="89">
        <v>308.10856000000001</v>
      </c>
      <c r="G172" s="2"/>
      <c r="H172" s="2"/>
      <c r="I172" s="2"/>
      <c r="J172" s="2"/>
      <c r="K172" s="2"/>
    </row>
    <row r="173" spans="1:11">
      <c r="A173" s="33"/>
      <c r="B173" s="35" t="s">
        <v>7</v>
      </c>
      <c r="C173" s="39">
        <v>0.4</v>
      </c>
      <c r="D173" s="39">
        <v>9602.7999999999993</v>
      </c>
      <c r="E173" s="39">
        <v>3336.9</v>
      </c>
      <c r="F173" s="87">
        <v>35389.708400000003</v>
      </c>
      <c r="G173" s="2"/>
      <c r="H173" s="2"/>
      <c r="I173" s="2"/>
      <c r="J173" s="2"/>
      <c r="K173" s="2"/>
    </row>
    <row r="174" spans="1:11" ht="133.5" customHeight="1">
      <c r="A174" s="33"/>
      <c r="B174" s="16" t="s">
        <v>780</v>
      </c>
      <c r="C174" s="39"/>
      <c r="D174" s="39">
        <f>SUM(D175)</f>
        <v>150</v>
      </c>
      <c r="E174" s="39">
        <f>SUM(E175)</f>
        <v>5</v>
      </c>
      <c r="F174" s="87">
        <v>215.2577</v>
      </c>
      <c r="G174" s="2"/>
      <c r="H174" s="2"/>
      <c r="I174" s="2"/>
      <c r="J174" s="2"/>
      <c r="K174" s="2"/>
    </row>
    <row r="175" spans="1:11">
      <c r="A175" s="34" t="s">
        <v>17</v>
      </c>
      <c r="B175" s="25" t="s">
        <v>157</v>
      </c>
      <c r="C175" s="44"/>
      <c r="D175" s="42">
        <v>150</v>
      </c>
      <c r="E175" s="48">
        <v>5</v>
      </c>
      <c r="F175" s="89">
        <v>215.25776999999999</v>
      </c>
      <c r="G175" s="2"/>
      <c r="H175" s="2"/>
      <c r="I175" s="2"/>
      <c r="J175" s="2"/>
      <c r="K175" s="2"/>
    </row>
    <row r="176" spans="1:11" ht="134.25" customHeight="1">
      <c r="A176" s="33"/>
      <c r="B176" s="16" t="s">
        <v>781</v>
      </c>
      <c r="C176" s="39"/>
      <c r="D176" s="39">
        <f>SUM(D177)</f>
        <v>113</v>
      </c>
      <c r="E176" s="39">
        <f>SUM(E177)</f>
        <v>20</v>
      </c>
      <c r="F176" s="87">
        <v>350.96901000000003</v>
      </c>
      <c r="G176" s="2"/>
      <c r="H176" s="2"/>
      <c r="I176" s="2"/>
      <c r="J176" s="2"/>
      <c r="K176" s="2"/>
    </row>
    <row r="177" spans="1:11" ht="63">
      <c r="A177" s="34" t="s">
        <v>15</v>
      </c>
      <c r="B177" s="25" t="s">
        <v>187</v>
      </c>
      <c r="C177" s="44"/>
      <c r="D177" s="42">
        <v>113</v>
      </c>
      <c r="E177" s="48">
        <v>20</v>
      </c>
      <c r="F177" s="89">
        <v>350.96901000000003</v>
      </c>
      <c r="G177" s="2"/>
      <c r="H177" s="2"/>
      <c r="I177" s="2"/>
      <c r="J177" s="2"/>
      <c r="K177" s="2"/>
    </row>
    <row r="178" spans="1:11" ht="134.25" customHeight="1">
      <c r="A178" s="33"/>
      <c r="B178" s="16" t="s">
        <v>782</v>
      </c>
      <c r="C178" s="39"/>
      <c r="D178" s="39">
        <f>SUM(D179)</f>
        <v>198</v>
      </c>
      <c r="E178" s="39">
        <f>SUM(E179)</f>
        <v>60</v>
      </c>
      <c r="F178" s="87">
        <v>442.77201000000002</v>
      </c>
      <c r="G178" s="2"/>
      <c r="H178" s="2"/>
      <c r="I178" s="2"/>
      <c r="J178" s="2"/>
      <c r="K178" s="2"/>
    </row>
    <row r="179" spans="1:11">
      <c r="A179" s="34" t="s">
        <v>18</v>
      </c>
      <c r="B179" s="25" t="s">
        <v>191</v>
      </c>
      <c r="C179" s="44"/>
      <c r="D179" s="42">
        <v>198</v>
      </c>
      <c r="E179" s="46">
        <v>60</v>
      </c>
      <c r="F179" s="89">
        <v>442.77201000000002</v>
      </c>
      <c r="G179" s="2"/>
      <c r="H179" s="2"/>
      <c r="I179" s="2"/>
      <c r="J179" s="2"/>
      <c r="K179" s="2"/>
    </row>
    <row r="180" spans="1:11" ht="134.25" customHeight="1">
      <c r="A180" s="33"/>
      <c r="B180" s="16" t="s">
        <v>783</v>
      </c>
      <c r="C180" s="39"/>
      <c r="D180" s="39">
        <f>SUM(D181:D185)</f>
        <v>858</v>
      </c>
      <c r="E180" s="39">
        <f>SUM(E181:E185)</f>
        <v>415</v>
      </c>
      <c r="F180" s="87">
        <v>2658.1830100000002</v>
      </c>
      <c r="G180" s="2"/>
      <c r="H180" s="2"/>
      <c r="I180" s="2"/>
      <c r="J180" s="2"/>
      <c r="K180" s="2"/>
    </row>
    <row r="181" spans="1:11">
      <c r="A181" s="34" t="s">
        <v>14</v>
      </c>
      <c r="B181" s="29" t="s">
        <v>176</v>
      </c>
      <c r="C181" s="44"/>
      <c r="D181" s="47">
        <v>105</v>
      </c>
      <c r="E181" s="48">
        <v>15</v>
      </c>
      <c r="F181" s="88">
        <v>260.42721999999998</v>
      </c>
      <c r="G181" s="2"/>
      <c r="H181" s="2"/>
      <c r="I181" s="2"/>
      <c r="J181" s="2"/>
      <c r="K181" s="2"/>
    </row>
    <row r="182" spans="1:11" s="1" customFormat="1">
      <c r="A182" s="34" t="s">
        <v>14</v>
      </c>
      <c r="B182" s="13" t="s">
        <v>50</v>
      </c>
      <c r="C182" s="42"/>
      <c r="D182" s="42">
        <v>23</v>
      </c>
      <c r="E182" s="48">
        <v>30</v>
      </c>
      <c r="F182" s="89">
        <v>128.52978999999999</v>
      </c>
      <c r="G182" s="3"/>
      <c r="H182" s="3"/>
      <c r="I182" s="3"/>
      <c r="J182" s="3"/>
      <c r="K182" s="3"/>
    </row>
    <row r="183" spans="1:11">
      <c r="A183" s="34" t="s">
        <v>14</v>
      </c>
      <c r="B183" s="25" t="s">
        <v>186</v>
      </c>
      <c r="C183" s="44"/>
      <c r="D183" s="42">
        <v>425</v>
      </c>
      <c r="E183" s="48">
        <v>150</v>
      </c>
      <c r="F183" s="89">
        <v>978.93845999999996</v>
      </c>
      <c r="G183" s="2"/>
      <c r="H183" s="2"/>
      <c r="I183" s="2"/>
      <c r="J183" s="2"/>
      <c r="K183" s="2"/>
    </row>
    <row r="184" spans="1:11">
      <c r="A184" s="34" t="s">
        <v>14</v>
      </c>
      <c r="B184" s="26" t="s">
        <v>188</v>
      </c>
      <c r="C184" s="44"/>
      <c r="D184" s="42">
        <v>119</v>
      </c>
      <c r="E184" s="48">
        <v>80</v>
      </c>
      <c r="F184" s="89">
        <v>501.40089999999998</v>
      </c>
      <c r="G184" s="2"/>
      <c r="H184" s="2"/>
      <c r="I184" s="2"/>
      <c r="J184" s="2"/>
      <c r="K184" s="2"/>
    </row>
    <row r="185" spans="1:11">
      <c r="A185" s="34" t="s">
        <v>14</v>
      </c>
      <c r="B185" s="25" t="s">
        <v>189</v>
      </c>
      <c r="C185" s="44"/>
      <c r="D185" s="42">
        <v>186</v>
      </c>
      <c r="E185" s="48">
        <v>140</v>
      </c>
      <c r="F185" s="89">
        <v>788.88664000000006</v>
      </c>
      <c r="G185" s="2"/>
      <c r="H185" s="2"/>
      <c r="I185" s="2"/>
      <c r="J185" s="2"/>
      <c r="K185" s="2"/>
    </row>
    <row r="186" spans="1:11" ht="133.5" customHeight="1">
      <c r="A186" s="33"/>
      <c r="B186" s="16" t="s">
        <v>784</v>
      </c>
      <c r="C186" s="39"/>
      <c r="D186" s="39">
        <f>SUM(D187:D190)</f>
        <v>1392</v>
      </c>
      <c r="E186" s="39">
        <v>528.6</v>
      </c>
      <c r="F186" s="87">
        <v>4242.2806</v>
      </c>
      <c r="G186" s="2"/>
      <c r="H186" s="2"/>
      <c r="I186" s="2"/>
      <c r="J186" s="2"/>
      <c r="K186" s="2"/>
    </row>
    <row r="187" spans="1:11">
      <c r="A187" s="34" t="s">
        <v>13</v>
      </c>
      <c r="B187" s="14" t="s">
        <v>177</v>
      </c>
      <c r="C187" s="44"/>
      <c r="D187" s="42">
        <v>196</v>
      </c>
      <c r="E187" s="46">
        <f>SUM(E188:E190)</f>
        <v>421</v>
      </c>
      <c r="F187" s="89">
        <v>795.96866999999997</v>
      </c>
      <c r="G187" s="2"/>
      <c r="H187" s="2"/>
      <c r="I187" s="2"/>
      <c r="J187" s="2"/>
      <c r="K187" s="2"/>
    </row>
    <row r="188" spans="1:11" ht="47.25">
      <c r="A188" s="34" t="s">
        <v>13</v>
      </c>
      <c r="B188" s="13" t="s">
        <v>84</v>
      </c>
      <c r="C188" s="44"/>
      <c r="D188" s="42">
        <v>110</v>
      </c>
      <c r="E188" s="46">
        <v>115</v>
      </c>
      <c r="F188" s="89">
        <v>961.89320999999995</v>
      </c>
      <c r="G188" s="2"/>
      <c r="H188" s="2"/>
      <c r="I188" s="2"/>
      <c r="J188" s="2"/>
      <c r="K188" s="2"/>
    </row>
    <row r="189" spans="1:11" ht="31.5">
      <c r="A189" s="34" t="s">
        <v>13</v>
      </c>
      <c r="B189" s="25" t="s">
        <v>190</v>
      </c>
      <c r="C189" s="44"/>
      <c r="D189" s="42">
        <v>704</v>
      </c>
      <c r="E189" s="46">
        <v>99</v>
      </c>
      <c r="F189" s="89">
        <v>1541.6374900000001</v>
      </c>
      <c r="G189" s="2"/>
      <c r="H189" s="2"/>
      <c r="I189" s="2"/>
      <c r="J189" s="2"/>
      <c r="K189" s="2"/>
    </row>
    <row r="190" spans="1:11">
      <c r="A190" s="34" t="s">
        <v>13</v>
      </c>
      <c r="B190" s="13" t="s">
        <v>749</v>
      </c>
      <c r="C190" s="44"/>
      <c r="D190" s="42">
        <v>382</v>
      </c>
      <c r="E190" s="42">
        <v>207</v>
      </c>
      <c r="F190" s="89">
        <v>942.78123000000005</v>
      </c>
      <c r="G190" s="2"/>
      <c r="H190" s="2"/>
      <c r="I190" s="2"/>
      <c r="J190" s="2"/>
      <c r="K190" s="2"/>
    </row>
    <row r="191" spans="1:11" ht="128.25" customHeight="1">
      <c r="A191" s="33"/>
      <c r="B191" s="16" t="s">
        <v>785</v>
      </c>
      <c r="C191" s="39"/>
      <c r="D191" s="39">
        <f>SUM(D192)</f>
        <v>132</v>
      </c>
      <c r="E191" s="39">
        <f>SUM(E192)</f>
        <v>100</v>
      </c>
      <c r="F191" s="87">
        <v>525.63408000000004</v>
      </c>
      <c r="G191" s="2"/>
      <c r="H191" s="2"/>
      <c r="I191" s="2"/>
      <c r="J191" s="2"/>
      <c r="K191" s="2"/>
    </row>
    <row r="192" spans="1:11">
      <c r="A192" s="34" t="s">
        <v>752</v>
      </c>
      <c r="B192" s="25" t="s">
        <v>753</v>
      </c>
      <c r="C192" s="44"/>
      <c r="D192" s="42">
        <v>132</v>
      </c>
      <c r="E192" s="42">
        <v>100</v>
      </c>
      <c r="F192" s="89">
        <v>525.63408000000004</v>
      </c>
      <c r="G192" s="2"/>
      <c r="H192" s="2"/>
      <c r="I192" s="2"/>
      <c r="J192" s="2"/>
      <c r="K192" s="2"/>
    </row>
    <row r="193" spans="1:11" ht="133.5" customHeight="1">
      <c r="A193" s="33"/>
      <c r="B193" s="16" t="s">
        <v>786</v>
      </c>
      <c r="C193" s="39"/>
      <c r="D193" s="39">
        <f>SUM(D194:D197)</f>
        <v>3232</v>
      </c>
      <c r="E193" s="39">
        <f>SUM(E194:E197)</f>
        <v>1104.8</v>
      </c>
      <c r="F193" s="87">
        <v>9491.4517500000002</v>
      </c>
      <c r="G193" s="2"/>
      <c r="H193" s="2"/>
      <c r="I193" s="2"/>
      <c r="J193" s="2"/>
      <c r="K193" s="2"/>
    </row>
    <row r="194" spans="1:11">
      <c r="A194" s="34" t="s">
        <v>16</v>
      </c>
      <c r="B194" s="13" t="s">
        <v>178</v>
      </c>
      <c r="C194" s="44"/>
      <c r="D194" s="47">
        <v>1636</v>
      </c>
      <c r="E194" s="48">
        <v>240</v>
      </c>
      <c r="F194" s="89">
        <v>4697.5979299999999</v>
      </c>
      <c r="G194" s="2"/>
      <c r="H194" s="2"/>
      <c r="I194" s="2"/>
      <c r="J194" s="2"/>
      <c r="K194" s="2"/>
    </row>
    <row r="195" spans="1:11">
      <c r="A195" s="34" t="s">
        <v>16</v>
      </c>
      <c r="B195" s="13" t="s">
        <v>751</v>
      </c>
      <c r="C195" s="44"/>
      <c r="D195" s="42">
        <v>476</v>
      </c>
      <c r="E195" s="42">
        <v>330</v>
      </c>
      <c r="F195" s="89">
        <v>1067.5332800000001</v>
      </c>
      <c r="G195" s="2"/>
      <c r="H195" s="2"/>
      <c r="I195" s="2"/>
      <c r="J195" s="2"/>
      <c r="K195" s="2"/>
    </row>
    <row r="196" spans="1:11" ht="31.5">
      <c r="A196" s="34" t="s">
        <v>16</v>
      </c>
      <c r="B196" s="26" t="s">
        <v>754</v>
      </c>
      <c r="C196" s="44"/>
      <c r="D196" s="42">
        <v>420</v>
      </c>
      <c r="E196" s="42">
        <v>234.8</v>
      </c>
      <c r="F196" s="89">
        <v>1749.28244</v>
      </c>
      <c r="G196" s="2"/>
      <c r="H196" s="2"/>
      <c r="I196" s="2"/>
      <c r="J196" s="2"/>
      <c r="K196" s="2"/>
    </row>
    <row r="197" spans="1:11">
      <c r="A197" s="34" t="s">
        <v>16</v>
      </c>
      <c r="B197" s="25" t="s">
        <v>756</v>
      </c>
      <c r="C197" s="44"/>
      <c r="D197" s="42">
        <v>700</v>
      </c>
      <c r="E197" s="42">
        <v>300</v>
      </c>
      <c r="F197" s="89">
        <v>1977.0381</v>
      </c>
      <c r="G197" s="2"/>
      <c r="H197" s="2"/>
      <c r="I197" s="2"/>
      <c r="J197" s="2"/>
      <c r="K197" s="2"/>
    </row>
    <row r="198" spans="1:11" ht="131.25" customHeight="1">
      <c r="A198" s="33"/>
      <c r="B198" s="16" t="s">
        <v>787</v>
      </c>
      <c r="C198" s="39"/>
      <c r="D198" s="39">
        <f>SUM(D199)</f>
        <v>1030.8</v>
      </c>
      <c r="E198" s="39">
        <f>SUM(E199)</f>
        <v>250</v>
      </c>
      <c r="F198" s="87">
        <v>3003.3715699999998</v>
      </c>
      <c r="G198" s="2"/>
      <c r="H198" s="2"/>
      <c r="I198" s="2"/>
      <c r="J198" s="2"/>
      <c r="K198" s="2"/>
    </row>
    <row r="199" spans="1:11">
      <c r="A199" s="34" t="s">
        <v>19</v>
      </c>
      <c r="B199" s="25" t="s">
        <v>755</v>
      </c>
      <c r="C199" s="44"/>
      <c r="D199" s="42">
        <v>1030.8</v>
      </c>
      <c r="E199" s="42">
        <v>250</v>
      </c>
      <c r="F199" s="89">
        <v>3003.3715699999998</v>
      </c>
      <c r="G199" s="2"/>
      <c r="H199" s="2"/>
      <c r="I199" s="2"/>
      <c r="J199" s="2"/>
      <c r="K199" s="2"/>
    </row>
    <row r="200" spans="1:11" ht="132" customHeight="1">
      <c r="A200" s="33"/>
      <c r="B200" s="16" t="s">
        <v>788</v>
      </c>
      <c r="C200" s="39"/>
      <c r="D200" s="39">
        <f>SUM(D201)</f>
        <v>209</v>
      </c>
      <c r="E200" s="39">
        <f>SUM(E201)</f>
        <v>150</v>
      </c>
      <c r="F200" s="87">
        <v>717.84816999999998</v>
      </c>
      <c r="G200" s="2"/>
      <c r="H200" s="2"/>
      <c r="I200" s="2"/>
      <c r="J200" s="2"/>
      <c r="K200" s="2"/>
    </row>
    <row r="201" spans="1:11">
      <c r="A201" s="34" t="s">
        <v>12</v>
      </c>
      <c r="B201" s="13" t="s">
        <v>181</v>
      </c>
      <c r="C201" s="44"/>
      <c r="D201" s="42">
        <v>209</v>
      </c>
      <c r="E201" s="46">
        <v>150</v>
      </c>
      <c r="F201" s="89">
        <v>717.84816999999998</v>
      </c>
      <c r="G201" s="2"/>
      <c r="H201" s="2"/>
      <c r="I201" s="2"/>
      <c r="J201" s="2"/>
      <c r="K201" s="2"/>
    </row>
    <row r="202" spans="1:11" ht="65.099999999999994" customHeight="1">
      <c r="A202" s="33"/>
      <c r="B202" s="16" t="s">
        <v>789</v>
      </c>
      <c r="C202" s="39"/>
      <c r="D202" s="39">
        <f>SUM(D203)</f>
        <v>128</v>
      </c>
      <c r="E202" s="39">
        <f>SUM(E203)</f>
        <v>139.30000000000001</v>
      </c>
      <c r="F202" s="87">
        <v>978.00462000000005</v>
      </c>
      <c r="G202" s="2"/>
      <c r="H202" s="2"/>
      <c r="I202" s="2"/>
      <c r="J202" s="2"/>
      <c r="K202" s="2"/>
    </row>
    <row r="203" spans="1:11">
      <c r="A203" s="34" t="s">
        <v>185</v>
      </c>
      <c r="B203" s="25" t="s">
        <v>184</v>
      </c>
      <c r="C203" s="44"/>
      <c r="D203" s="42">
        <v>128</v>
      </c>
      <c r="E203" s="46">
        <v>139.30000000000001</v>
      </c>
      <c r="F203" s="89">
        <v>978.00462000000005</v>
      </c>
      <c r="G203" s="2"/>
      <c r="H203" s="2"/>
      <c r="I203" s="2"/>
      <c r="J203" s="2"/>
      <c r="K203" s="2"/>
    </row>
    <row r="204" spans="1:11" ht="110.25">
      <c r="A204" s="33"/>
      <c r="B204" s="16" t="s">
        <v>790</v>
      </c>
      <c r="C204" s="39"/>
      <c r="D204" s="39">
        <f>SUM(D205)</f>
        <v>2160</v>
      </c>
      <c r="E204" s="39">
        <f>SUM(E205)</f>
        <v>564.20000000000005</v>
      </c>
      <c r="F204" s="87">
        <v>12763.935880000001</v>
      </c>
      <c r="G204" s="2"/>
      <c r="H204" s="2"/>
      <c r="I204" s="2"/>
      <c r="J204" s="2"/>
      <c r="K204" s="2"/>
    </row>
    <row r="205" spans="1:11" ht="31.5">
      <c r="A205" s="34" t="s">
        <v>182</v>
      </c>
      <c r="B205" s="25" t="s">
        <v>183</v>
      </c>
      <c r="C205" s="44"/>
      <c r="D205" s="42">
        <v>2160</v>
      </c>
      <c r="E205" s="46">
        <v>564.20000000000005</v>
      </c>
      <c r="F205" s="89">
        <v>12763.935880000001</v>
      </c>
      <c r="G205" s="2"/>
      <c r="H205" s="2"/>
      <c r="I205" s="2"/>
      <c r="J205" s="2"/>
      <c r="K205" s="2"/>
    </row>
    <row r="206" spans="1:11">
      <c r="A206" s="33"/>
      <c r="B206" s="35" t="s">
        <v>7</v>
      </c>
      <c r="C206" s="39">
        <v>10</v>
      </c>
      <c r="D206" s="39">
        <v>2679</v>
      </c>
      <c r="E206" s="39">
        <v>1709.3</v>
      </c>
      <c r="F206" s="87">
        <v>13845.99935</v>
      </c>
      <c r="G206" s="2"/>
      <c r="H206" s="2"/>
      <c r="I206" s="2"/>
      <c r="J206" s="2"/>
      <c r="K206" s="2"/>
    </row>
    <row r="207" spans="1:11" ht="69.75" customHeight="1">
      <c r="A207" s="33"/>
      <c r="B207" s="16" t="s">
        <v>791</v>
      </c>
      <c r="C207" s="39"/>
      <c r="D207" s="39"/>
      <c r="E207" s="39">
        <f>SUM(E208)</f>
        <v>240</v>
      </c>
      <c r="F207" s="87">
        <f>SUM(F208)</f>
        <v>21.17445</v>
      </c>
      <c r="G207" s="2"/>
      <c r="H207" s="2"/>
      <c r="I207" s="2"/>
      <c r="J207" s="2"/>
      <c r="K207" s="2"/>
    </row>
    <row r="208" spans="1:11">
      <c r="A208" s="34" t="s">
        <v>179</v>
      </c>
      <c r="B208" s="13" t="s">
        <v>180</v>
      </c>
      <c r="C208" s="44"/>
      <c r="D208" s="44"/>
      <c r="E208" s="46">
        <v>240</v>
      </c>
      <c r="F208" s="89">
        <v>21.17445</v>
      </c>
      <c r="G208" s="2"/>
      <c r="H208" s="2"/>
      <c r="I208" s="2"/>
      <c r="J208" s="2"/>
      <c r="K208" s="2"/>
    </row>
    <row r="209" spans="1:11" ht="132.75" customHeight="1">
      <c r="A209" s="33"/>
      <c r="B209" s="16" t="s">
        <v>792</v>
      </c>
      <c r="C209" s="39"/>
      <c r="D209" s="39">
        <f>SUM(D210:D211)</f>
        <v>55</v>
      </c>
      <c r="E209" s="39">
        <f>SUM(E210:E211)</f>
        <v>45</v>
      </c>
      <c r="F209" s="87">
        <f>SUM(F210:F211)</f>
        <v>270.10919999999999</v>
      </c>
      <c r="G209" s="2"/>
      <c r="H209" s="2"/>
      <c r="I209" s="2"/>
      <c r="J209" s="2"/>
      <c r="K209" s="2"/>
    </row>
    <row r="210" spans="1:11" s="1" customFormat="1">
      <c r="A210" s="34" t="s">
        <v>15</v>
      </c>
      <c r="B210" s="13" t="s">
        <v>51</v>
      </c>
      <c r="C210" s="42"/>
      <c r="D210" s="42">
        <v>20</v>
      </c>
      <c r="E210" s="48">
        <v>5</v>
      </c>
      <c r="F210" s="89">
        <v>132.40100000000001</v>
      </c>
      <c r="G210" s="3"/>
      <c r="H210" s="3"/>
      <c r="I210" s="3"/>
      <c r="J210" s="3"/>
      <c r="K210" s="3"/>
    </row>
    <row r="211" spans="1:11">
      <c r="A211" s="34" t="s">
        <v>15</v>
      </c>
      <c r="B211" s="13" t="s">
        <v>81</v>
      </c>
      <c r="C211" s="44"/>
      <c r="D211" s="42">
        <v>35</v>
      </c>
      <c r="E211" s="46">
        <v>40</v>
      </c>
      <c r="F211" s="89">
        <v>137.70820000000001</v>
      </c>
      <c r="G211" s="2"/>
      <c r="H211" s="2"/>
      <c r="I211" s="2"/>
      <c r="J211" s="2"/>
      <c r="K211" s="2"/>
    </row>
    <row r="212" spans="1:11" ht="133.5" customHeight="1">
      <c r="A212" s="33"/>
      <c r="B212" s="16" t="s">
        <v>783</v>
      </c>
      <c r="C212" s="39"/>
      <c r="D212" s="39">
        <f>SUM(D213:D214)</f>
        <v>689</v>
      </c>
      <c r="E212" s="39">
        <f>SUM(E213:E214)</f>
        <v>770</v>
      </c>
      <c r="F212" s="87">
        <f>SUM(F213:F214)</f>
        <v>4914.5945300000003</v>
      </c>
      <c r="G212" s="2"/>
      <c r="H212" s="2"/>
      <c r="I212" s="2"/>
      <c r="J212" s="2"/>
      <c r="K212" s="2"/>
    </row>
    <row r="213" spans="1:11">
      <c r="A213" s="34" t="s">
        <v>14</v>
      </c>
      <c r="B213" s="25" t="s">
        <v>193</v>
      </c>
      <c r="C213" s="44"/>
      <c r="D213" s="42">
        <v>323</v>
      </c>
      <c r="E213" s="46">
        <v>30</v>
      </c>
      <c r="F213" s="89">
        <v>1608.7482199999999</v>
      </c>
      <c r="G213" s="2"/>
      <c r="H213" s="2"/>
      <c r="I213" s="2"/>
      <c r="J213" s="2"/>
      <c r="K213" s="2"/>
    </row>
    <row r="214" spans="1:11">
      <c r="A214" s="34" t="s">
        <v>14</v>
      </c>
      <c r="B214" s="13" t="s">
        <v>750</v>
      </c>
      <c r="C214" s="44"/>
      <c r="D214" s="42">
        <v>366</v>
      </c>
      <c r="E214" s="42">
        <v>740</v>
      </c>
      <c r="F214" s="89">
        <v>3305.8463099999999</v>
      </c>
      <c r="G214" s="2"/>
      <c r="H214" s="2"/>
      <c r="I214" s="2"/>
      <c r="J214" s="2"/>
      <c r="K214" s="2"/>
    </row>
    <row r="215" spans="1:11" ht="137.25" customHeight="1">
      <c r="A215" s="33"/>
      <c r="B215" s="16" t="s">
        <v>784</v>
      </c>
      <c r="C215" s="39"/>
      <c r="D215" s="39">
        <f>SUM(D216:D219)</f>
        <v>1935</v>
      </c>
      <c r="E215" s="39">
        <f>SUM(E216:E219)</f>
        <v>654.29999999999995</v>
      </c>
      <c r="F215" s="87">
        <f>SUM(F216:F219)</f>
        <v>8640.1211700000003</v>
      </c>
      <c r="G215" s="2"/>
      <c r="H215" s="2"/>
      <c r="I215" s="2"/>
      <c r="J215" s="2"/>
      <c r="K215" s="2"/>
    </row>
    <row r="216" spans="1:11">
      <c r="A216" s="34" t="s">
        <v>13</v>
      </c>
      <c r="B216" s="13" t="s">
        <v>50</v>
      </c>
      <c r="C216" s="44"/>
      <c r="D216" s="42">
        <v>394</v>
      </c>
      <c r="E216" s="48">
        <v>30</v>
      </c>
      <c r="F216" s="89">
        <v>1286.5782200000001</v>
      </c>
      <c r="G216" s="2"/>
      <c r="H216" s="2"/>
      <c r="I216" s="2"/>
      <c r="J216" s="2"/>
      <c r="K216" s="2"/>
    </row>
    <row r="217" spans="1:11">
      <c r="A217" s="34" t="s">
        <v>13</v>
      </c>
      <c r="B217" s="25" t="s">
        <v>184</v>
      </c>
      <c r="C217" s="44"/>
      <c r="D217" s="42">
        <v>326</v>
      </c>
      <c r="E217" s="46">
        <v>139.30000000000001</v>
      </c>
      <c r="F217" s="89">
        <v>1380.9712</v>
      </c>
      <c r="G217" s="2"/>
      <c r="H217" s="2"/>
      <c r="I217" s="2"/>
      <c r="J217" s="2"/>
      <c r="K217" s="2"/>
    </row>
    <row r="218" spans="1:11">
      <c r="A218" s="34" t="s">
        <v>13</v>
      </c>
      <c r="B218" s="25" t="s">
        <v>170</v>
      </c>
      <c r="C218" s="44"/>
      <c r="D218" s="42">
        <v>150</v>
      </c>
      <c r="E218" s="48">
        <v>60</v>
      </c>
      <c r="F218" s="89">
        <v>561.21436000000006</v>
      </c>
      <c r="G218" s="2"/>
      <c r="H218" s="2"/>
      <c r="I218" s="2"/>
      <c r="J218" s="2"/>
      <c r="K218" s="2"/>
    </row>
    <row r="219" spans="1:11">
      <c r="A219" s="34" t="s">
        <v>13</v>
      </c>
      <c r="B219" s="25" t="s">
        <v>192</v>
      </c>
      <c r="C219" s="44"/>
      <c r="D219" s="42">
        <v>1065</v>
      </c>
      <c r="E219" s="46">
        <v>425</v>
      </c>
      <c r="F219" s="89">
        <v>5411.3573900000001</v>
      </c>
      <c r="G219" s="2"/>
      <c r="H219" s="2"/>
      <c r="I219" s="2"/>
      <c r="J219" s="2"/>
      <c r="K219" s="2"/>
    </row>
    <row r="220" spans="1:11" ht="31.5">
      <c r="A220" s="33"/>
      <c r="B220" s="10" t="s">
        <v>793</v>
      </c>
      <c r="C220" s="39" t="s">
        <v>8</v>
      </c>
      <c r="D220" s="39">
        <v>15</v>
      </c>
      <c r="E220" s="39">
        <v>752.3</v>
      </c>
      <c r="F220" s="87">
        <v>17647.98674</v>
      </c>
      <c r="G220" s="2"/>
      <c r="H220" s="2"/>
      <c r="I220" s="2"/>
      <c r="J220" s="2"/>
      <c r="K220" s="2"/>
    </row>
    <row r="221" spans="1:11" ht="156.75" customHeight="1">
      <c r="A221" s="33"/>
      <c r="B221" s="10" t="s">
        <v>794</v>
      </c>
      <c r="C221" s="39"/>
      <c r="D221" s="39">
        <f>SUM(D222:D224)</f>
        <v>3</v>
      </c>
      <c r="E221" s="39">
        <f>SUM(E222:E224)</f>
        <v>45</v>
      </c>
      <c r="F221" s="87">
        <f>SUM(F222:F224)</f>
        <v>1588.5413100000001</v>
      </c>
      <c r="G221" s="2"/>
      <c r="H221" s="2"/>
      <c r="I221" s="2"/>
      <c r="J221" s="2"/>
      <c r="K221" s="2"/>
    </row>
    <row r="222" spans="1:11">
      <c r="A222" s="34" t="s">
        <v>26</v>
      </c>
      <c r="B222" s="13" t="s">
        <v>88</v>
      </c>
      <c r="C222" s="44"/>
      <c r="D222" s="42">
        <v>1</v>
      </c>
      <c r="E222" s="46">
        <v>15</v>
      </c>
      <c r="F222" s="89">
        <v>448.43290999999999</v>
      </c>
      <c r="G222" s="2"/>
      <c r="H222" s="2"/>
      <c r="I222" s="2"/>
      <c r="J222" s="2"/>
      <c r="K222" s="2"/>
    </row>
    <row r="223" spans="1:11">
      <c r="A223" s="34" t="s">
        <v>26</v>
      </c>
      <c r="B223" s="13" t="s">
        <v>92</v>
      </c>
      <c r="C223" s="44"/>
      <c r="D223" s="42">
        <v>1</v>
      </c>
      <c r="E223" s="46">
        <v>15</v>
      </c>
      <c r="F223" s="89">
        <v>447.21033</v>
      </c>
      <c r="G223" s="2"/>
      <c r="H223" s="2"/>
      <c r="I223" s="2"/>
      <c r="J223" s="2"/>
      <c r="K223" s="2"/>
    </row>
    <row r="224" spans="1:11">
      <c r="A224" s="40" t="s">
        <v>26</v>
      </c>
      <c r="B224" s="28" t="s">
        <v>135</v>
      </c>
      <c r="C224" s="44"/>
      <c r="D224" s="51">
        <v>1</v>
      </c>
      <c r="E224" s="52">
        <v>15</v>
      </c>
      <c r="F224" s="89">
        <v>692.89806999999996</v>
      </c>
      <c r="G224" s="2"/>
      <c r="H224" s="2"/>
      <c r="I224" s="2"/>
      <c r="J224" s="2"/>
      <c r="K224" s="2"/>
    </row>
    <row r="225" spans="1:11" ht="155.25" customHeight="1">
      <c r="A225" s="33"/>
      <c r="B225" s="10" t="s">
        <v>795</v>
      </c>
      <c r="C225" s="39"/>
      <c r="D225" s="39">
        <f>SUM(D226:D230)</f>
        <v>5</v>
      </c>
      <c r="E225" s="39">
        <f>SUM(E226:E230)</f>
        <v>190</v>
      </c>
      <c r="F225" s="87">
        <f>SUM(F226:F230)</f>
        <v>4331.3864100000001</v>
      </c>
      <c r="G225" s="2"/>
      <c r="H225" s="2"/>
      <c r="I225" s="2"/>
      <c r="J225" s="2"/>
      <c r="K225" s="2"/>
    </row>
    <row r="226" spans="1:11">
      <c r="A226" s="34" t="s">
        <v>27</v>
      </c>
      <c r="B226" s="13" t="s">
        <v>93</v>
      </c>
      <c r="C226" s="44"/>
      <c r="D226" s="42">
        <v>1</v>
      </c>
      <c r="E226" s="46">
        <v>15</v>
      </c>
      <c r="F226" s="89">
        <v>542.47793000000001</v>
      </c>
      <c r="G226" s="2"/>
      <c r="H226" s="2"/>
      <c r="I226" s="2"/>
      <c r="J226" s="2"/>
      <c r="K226" s="2"/>
    </row>
    <row r="227" spans="1:11">
      <c r="A227" s="41" t="s">
        <v>27</v>
      </c>
      <c r="B227" s="25" t="s">
        <v>141</v>
      </c>
      <c r="C227" s="44"/>
      <c r="D227" s="53">
        <v>1</v>
      </c>
      <c r="E227" s="54">
        <v>65</v>
      </c>
      <c r="F227" s="89">
        <v>799.49545999999998</v>
      </c>
      <c r="G227" s="2"/>
      <c r="H227" s="2"/>
      <c r="I227" s="2"/>
      <c r="J227" s="2"/>
      <c r="K227" s="2"/>
    </row>
    <row r="228" spans="1:11">
      <c r="A228" s="34" t="s">
        <v>27</v>
      </c>
      <c r="B228" s="25" t="s">
        <v>142</v>
      </c>
      <c r="C228" s="44"/>
      <c r="D228" s="42">
        <v>1</v>
      </c>
      <c r="E228" s="46">
        <v>40</v>
      </c>
      <c r="F228" s="89">
        <v>829.88711000000001</v>
      </c>
      <c r="G228" s="2"/>
      <c r="H228" s="2"/>
      <c r="I228" s="2"/>
      <c r="J228" s="2"/>
      <c r="K228" s="2"/>
    </row>
    <row r="229" spans="1:11">
      <c r="A229" s="34" t="s">
        <v>27</v>
      </c>
      <c r="B229" s="25" t="s">
        <v>168</v>
      </c>
      <c r="C229" s="44"/>
      <c r="D229" s="42">
        <v>1</v>
      </c>
      <c r="E229" s="46">
        <v>40</v>
      </c>
      <c r="F229" s="89">
        <v>1034.69145</v>
      </c>
      <c r="G229" s="2"/>
      <c r="H229" s="2"/>
      <c r="I229" s="2"/>
      <c r="J229" s="2"/>
      <c r="K229" s="2"/>
    </row>
    <row r="230" spans="1:11">
      <c r="A230" s="34" t="s">
        <v>27</v>
      </c>
      <c r="B230" s="25" t="s">
        <v>193</v>
      </c>
      <c r="C230" s="44"/>
      <c r="D230" s="42">
        <v>1</v>
      </c>
      <c r="E230" s="46">
        <v>30</v>
      </c>
      <c r="F230" s="89">
        <v>1124.83446</v>
      </c>
      <c r="G230" s="2"/>
      <c r="H230" s="2"/>
      <c r="I230" s="2"/>
      <c r="J230" s="2"/>
      <c r="K230" s="2"/>
    </row>
    <row r="231" spans="1:11" ht="156.75" customHeight="1">
      <c r="A231" s="33"/>
      <c r="B231" s="10" t="s">
        <v>796</v>
      </c>
      <c r="C231" s="39"/>
      <c r="D231" s="39">
        <f>SUM(D232:D233)</f>
        <v>2</v>
      </c>
      <c r="E231" s="39">
        <f>SUM(E232:E233)</f>
        <v>248</v>
      </c>
      <c r="F231" s="87">
        <f>SUM(F232:F233)</f>
        <v>1321.7261599999999</v>
      </c>
      <c r="G231" s="2"/>
      <c r="H231" s="2"/>
      <c r="I231" s="2"/>
      <c r="J231" s="2"/>
      <c r="K231" s="2"/>
    </row>
    <row r="232" spans="1:11">
      <c r="A232" s="34" t="s">
        <v>29</v>
      </c>
      <c r="B232" s="13" t="s">
        <v>89</v>
      </c>
      <c r="C232" s="44"/>
      <c r="D232" s="42">
        <v>1</v>
      </c>
      <c r="E232" s="46">
        <v>148</v>
      </c>
      <c r="F232" s="89">
        <v>687.03990999999996</v>
      </c>
      <c r="G232" s="2"/>
      <c r="H232" s="2"/>
      <c r="I232" s="2"/>
      <c r="J232" s="2"/>
      <c r="K232" s="2"/>
    </row>
    <row r="233" spans="1:11">
      <c r="A233" s="34" t="s">
        <v>29</v>
      </c>
      <c r="B233" s="25" t="s">
        <v>175</v>
      </c>
      <c r="C233" s="44"/>
      <c r="D233" s="42">
        <v>1</v>
      </c>
      <c r="E233" s="46">
        <v>100</v>
      </c>
      <c r="F233" s="89">
        <v>634.68624999999997</v>
      </c>
      <c r="G233" s="2"/>
      <c r="H233" s="2"/>
      <c r="I233" s="2"/>
      <c r="J233" s="2"/>
      <c r="K233" s="2"/>
    </row>
    <row r="234" spans="1:11" ht="144" customHeight="1">
      <c r="A234" s="33"/>
      <c r="B234" s="10" t="s">
        <v>797</v>
      </c>
      <c r="C234" s="39"/>
      <c r="D234" s="39">
        <f>SUM(D235:D237)</f>
        <v>3</v>
      </c>
      <c r="E234" s="39">
        <f>SUM(E235:E237)</f>
        <v>130</v>
      </c>
      <c r="F234" s="87">
        <f>SUM(F235:F237)</f>
        <v>6959.2423200000003</v>
      </c>
      <c r="G234" s="2"/>
      <c r="H234" s="2"/>
      <c r="I234" s="2"/>
      <c r="J234" s="2"/>
      <c r="K234" s="2"/>
    </row>
    <row r="235" spans="1:11">
      <c r="A235" s="34" t="s">
        <v>28</v>
      </c>
      <c r="B235" s="13" t="s">
        <v>50</v>
      </c>
      <c r="C235" s="44"/>
      <c r="D235" s="42">
        <v>1</v>
      </c>
      <c r="E235" s="46">
        <v>30</v>
      </c>
      <c r="F235" s="89">
        <v>1751.7656999999999</v>
      </c>
      <c r="G235" s="2"/>
      <c r="H235" s="2"/>
      <c r="I235" s="2"/>
      <c r="J235" s="2"/>
      <c r="K235" s="2"/>
    </row>
    <row r="236" spans="1:11">
      <c r="A236" s="34" t="s">
        <v>28</v>
      </c>
      <c r="B236" s="13" t="s">
        <v>81</v>
      </c>
      <c r="C236" s="44"/>
      <c r="D236" s="42">
        <v>1</v>
      </c>
      <c r="E236" s="46">
        <v>40</v>
      </c>
      <c r="F236" s="88">
        <v>2635.86814</v>
      </c>
      <c r="G236" s="2"/>
      <c r="H236" s="2"/>
      <c r="I236" s="2"/>
      <c r="J236" s="2"/>
      <c r="K236" s="2"/>
    </row>
    <row r="237" spans="1:11">
      <c r="A237" s="34" t="s">
        <v>28</v>
      </c>
      <c r="B237" s="25" t="s">
        <v>170</v>
      </c>
      <c r="C237" s="44"/>
      <c r="D237" s="42">
        <v>1</v>
      </c>
      <c r="E237" s="46">
        <v>60</v>
      </c>
      <c r="F237" s="89">
        <v>2571.6084799999999</v>
      </c>
      <c r="G237" s="2"/>
      <c r="H237" s="2"/>
      <c r="I237" s="2"/>
      <c r="J237" s="2"/>
      <c r="K237" s="2"/>
    </row>
    <row r="238" spans="1:11" ht="153" customHeight="1">
      <c r="A238" s="33"/>
      <c r="B238" s="10" t="s">
        <v>798</v>
      </c>
      <c r="C238" s="39"/>
      <c r="D238" s="39">
        <f>SUM(D239)</f>
        <v>2</v>
      </c>
      <c r="E238" s="39">
        <f>SUM(E239)</f>
        <v>139.30000000000001</v>
      </c>
      <c r="F238" s="87">
        <f>SUM(F239)</f>
        <v>3447.0905400000001</v>
      </c>
      <c r="G238" s="2"/>
      <c r="H238" s="2"/>
      <c r="I238" s="2"/>
      <c r="J238" s="2"/>
      <c r="K238" s="2"/>
    </row>
    <row r="239" spans="1:11">
      <c r="A239" s="34" t="s">
        <v>30</v>
      </c>
      <c r="B239" s="25" t="s">
        <v>184</v>
      </c>
      <c r="C239" s="44"/>
      <c r="D239" s="42">
        <v>2</v>
      </c>
      <c r="E239" s="46">
        <v>139.30000000000001</v>
      </c>
      <c r="F239" s="89">
        <v>3447.0905400000001</v>
      </c>
      <c r="G239" s="2"/>
      <c r="H239" s="2"/>
      <c r="I239" s="2"/>
      <c r="J239" s="2"/>
      <c r="K239" s="2"/>
    </row>
    <row r="240" spans="1:11" ht="63">
      <c r="A240" s="33"/>
      <c r="B240" s="10" t="s">
        <v>799</v>
      </c>
      <c r="C240" s="39">
        <v>0.22</v>
      </c>
      <c r="D240" s="39">
        <f>SUM(D241:D607)</f>
        <v>367</v>
      </c>
      <c r="E240" s="39">
        <f>SUM(E241:E607)</f>
        <v>2310.1</v>
      </c>
      <c r="F240" s="87">
        <f>SUM(F241:F607)</f>
        <v>2741.6617100000053</v>
      </c>
      <c r="G240" s="2"/>
      <c r="H240" s="2"/>
      <c r="I240" s="2"/>
      <c r="J240" s="2"/>
      <c r="K240" s="2"/>
    </row>
    <row r="241" spans="1:11">
      <c r="A241" s="9" t="s">
        <v>767</v>
      </c>
      <c r="B241" s="30" t="s">
        <v>160</v>
      </c>
      <c r="C241" s="44"/>
      <c r="D241" s="44">
        <v>1</v>
      </c>
      <c r="E241" s="55">
        <v>7</v>
      </c>
      <c r="F241" s="90">
        <v>7.0047100000000002</v>
      </c>
      <c r="G241" s="2"/>
      <c r="H241" s="2"/>
      <c r="I241" s="2"/>
      <c r="J241" s="2"/>
      <c r="K241" s="2"/>
    </row>
    <row r="242" spans="1:11">
      <c r="A242" s="9" t="s">
        <v>767</v>
      </c>
      <c r="B242" s="25" t="s">
        <v>197</v>
      </c>
      <c r="C242" s="44"/>
      <c r="D242" s="42">
        <v>1</v>
      </c>
      <c r="E242" s="48">
        <v>7</v>
      </c>
      <c r="F242" s="89">
        <v>7.3568899999999999</v>
      </c>
      <c r="G242" s="2"/>
      <c r="H242" s="2"/>
      <c r="I242" s="2"/>
      <c r="J242" s="2"/>
      <c r="K242" s="2"/>
    </row>
    <row r="243" spans="1:11">
      <c r="A243" s="9" t="s">
        <v>767</v>
      </c>
      <c r="B243" s="31" t="s">
        <v>128</v>
      </c>
      <c r="C243" s="44"/>
      <c r="D243" s="42">
        <v>1</v>
      </c>
      <c r="E243" s="46">
        <v>7</v>
      </c>
      <c r="F243" s="89">
        <v>7.35053</v>
      </c>
      <c r="G243" s="2"/>
      <c r="H243" s="2"/>
      <c r="I243" s="2"/>
      <c r="J243" s="2"/>
      <c r="K243" s="2"/>
    </row>
    <row r="244" spans="1:11">
      <c r="A244" s="9" t="s">
        <v>767</v>
      </c>
      <c r="B244" s="25" t="s">
        <v>204</v>
      </c>
      <c r="C244" s="44"/>
      <c r="D244" s="42">
        <v>1</v>
      </c>
      <c r="E244" s="48">
        <v>7</v>
      </c>
      <c r="F244" s="89">
        <v>7.3814099999999998</v>
      </c>
      <c r="G244" s="2"/>
      <c r="H244" s="2"/>
      <c r="I244" s="2"/>
      <c r="J244" s="2"/>
      <c r="K244" s="2"/>
    </row>
    <row r="245" spans="1:11">
      <c r="A245" s="9" t="s">
        <v>767</v>
      </c>
      <c r="B245" s="25" t="s">
        <v>212</v>
      </c>
      <c r="C245" s="44"/>
      <c r="D245" s="42">
        <v>1</v>
      </c>
      <c r="E245" s="48">
        <v>7</v>
      </c>
      <c r="F245" s="89">
        <v>7.2219899999999999</v>
      </c>
      <c r="G245" s="2"/>
      <c r="H245" s="2"/>
      <c r="I245" s="2"/>
      <c r="J245" s="2"/>
      <c r="K245" s="2"/>
    </row>
    <row r="246" spans="1:11">
      <c r="A246" s="9" t="s">
        <v>767</v>
      </c>
      <c r="B246" s="25" t="s">
        <v>215</v>
      </c>
      <c r="C246" s="44"/>
      <c r="D246" s="42">
        <v>1</v>
      </c>
      <c r="E246" s="48">
        <v>5</v>
      </c>
      <c r="F246" s="89">
        <v>7.1991800000000001</v>
      </c>
      <c r="G246" s="2"/>
      <c r="H246" s="2"/>
      <c r="I246" s="2"/>
      <c r="J246" s="2"/>
      <c r="K246" s="2"/>
    </row>
    <row r="247" spans="1:11">
      <c r="A247" s="9" t="s">
        <v>767</v>
      </c>
      <c r="B247" s="25" t="s">
        <v>216</v>
      </c>
      <c r="C247" s="44"/>
      <c r="D247" s="42">
        <v>1</v>
      </c>
      <c r="E247" s="48">
        <v>7</v>
      </c>
      <c r="F247" s="89">
        <v>7.9678699999999996</v>
      </c>
      <c r="G247" s="2"/>
      <c r="H247" s="2"/>
      <c r="I247" s="2"/>
      <c r="J247" s="2"/>
      <c r="K247" s="2"/>
    </row>
    <row r="248" spans="1:11">
      <c r="A248" s="9" t="s">
        <v>767</v>
      </c>
      <c r="B248" s="25" t="s">
        <v>218</v>
      </c>
      <c r="C248" s="44"/>
      <c r="D248" s="42">
        <v>1</v>
      </c>
      <c r="E248" s="48">
        <v>7</v>
      </c>
      <c r="F248" s="89">
        <v>7.3616799999999998</v>
      </c>
      <c r="G248" s="2"/>
      <c r="H248" s="2"/>
      <c r="I248" s="2"/>
      <c r="J248" s="2"/>
      <c r="K248" s="2"/>
    </row>
    <row r="249" spans="1:11">
      <c r="A249" s="9" t="s">
        <v>767</v>
      </c>
      <c r="B249" s="25" t="s">
        <v>223</v>
      </c>
      <c r="C249" s="44"/>
      <c r="D249" s="42">
        <v>1</v>
      </c>
      <c r="E249" s="48">
        <v>7</v>
      </c>
      <c r="F249" s="89">
        <v>7.3671600000000002</v>
      </c>
      <c r="G249" s="2"/>
      <c r="H249" s="2"/>
      <c r="I249" s="2"/>
      <c r="J249" s="2"/>
      <c r="K249" s="2"/>
    </row>
    <row r="250" spans="1:11">
      <c r="A250" s="9" t="s">
        <v>767</v>
      </c>
      <c r="B250" s="25" t="s">
        <v>227</v>
      </c>
      <c r="C250" s="44"/>
      <c r="D250" s="42">
        <v>1</v>
      </c>
      <c r="E250" s="48">
        <v>7</v>
      </c>
      <c r="F250" s="89">
        <v>7.3929400000000003</v>
      </c>
      <c r="G250" s="2"/>
      <c r="H250" s="2"/>
      <c r="I250" s="2"/>
      <c r="J250" s="2"/>
      <c r="K250" s="2"/>
    </row>
    <row r="251" spans="1:11" ht="31.5">
      <c r="A251" s="9" t="s">
        <v>767</v>
      </c>
      <c r="B251" s="25" t="s">
        <v>228</v>
      </c>
      <c r="C251" s="44"/>
      <c r="D251" s="42">
        <v>1</v>
      </c>
      <c r="E251" s="48">
        <v>5</v>
      </c>
      <c r="F251" s="89">
        <v>7.6470399999999996</v>
      </c>
      <c r="G251" s="2"/>
      <c r="H251" s="2"/>
      <c r="I251" s="2"/>
      <c r="J251" s="2"/>
      <c r="K251" s="2"/>
    </row>
    <row r="252" spans="1:11">
      <c r="A252" s="9" t="s">
        <v>767</v>
      </c>
      <c r="B252" s="25" t="s">
        <v>229</v>
      </c>
      <c r="C252" s="44"/>
      <c r="D252" s="42">
        <v>1</v>
      </c>
      <c r="E252" s="48">
        <v>7</v>
      </c>
      <c r="F252" s="89">
        <v>7.4078999999999997</v>
      </c>
      <c r="G252" s="2"/>
      <c r="H252" s="2"/>
      <c r="I252" s="2"/>
      <c r="J252" s="2"/>
      <c r="K252" s="2"/>
    </row>
    <row r="253" spans="1:11">
      <c r="A253" s="9" t="s">
        <v>767</v>
      </c>
      <c r="B253" s="25" t="s">
        <v>231</v>
      </c>
      <c r="C253" s="44"/>
      <c r="D253" s="42">
        <v>1</v>
      </c>
      <c r="E253" s="48">
        <v>7</v>
      </c>
      <c r="F253" s="89">
        <v>7.3658999999999999</v>
      </c>
      <c r="G253" s="2"/>
      <c r="H253" s="2"/>
      <c r="I253" s="2"/>
      <c r="J253" s="2"/>
      <c r="K253" s="2"/>
    </row>
    <row r="254" spans="1:11">
      <c r="A254" s="9" t="s">
        <v>767</v>
      </c>
      <c r="B254" s="25" t="s">
        <v>234</v>
      </c>
      <c r="C254" s="44"/>
      <c r="D254" s="42">
        <v>1</v>
      </c>
      <c r="E254" s="48">
        <v>5</v>
      </c>
      <c r="F254" s="89">
        <v>7.3671600000000002</v>
      </c>
      <c r="G254" s="2"/>
      <c r="H254" s="2"/>
      <c r="I254" s="2"/>
      <c r="J254" s="2"/>
      <c r="K254" s="2"/>
    </row>
    <row r="255" spans="1:11">
      <c r="A255" s="9" t="s">
        <v>767</v>
      </c>
      <c r="B255" s="25" t="s">
        <v>241</v>
      </c>
      <c r="C255" s="44"/>
      <c r="D255" s="42">
        <v>1</v>
      </c>
      <c r="E255" s="48">
        <v>5</v>
      </c>
      <c r="F255" s="89">
        <v>7.2219899999999999</v>
      </c>
      <c r="G255" s="2"/>
      <c r="H255" s="2"/>
      <c r="I255" s="2"/>
      <c r="J255" s="2"/>
      <c r="K255" s="2"/>
    </row>
    <row r="256" spans="1:11">
      <c r="A256" s="9" t="s">
        <v>767</v>
      </c>
      <c r="B256" s="25" t="s">
        <v>242</v>
      </c>
      <c r="C256" s="44"/>
      <c r="D256" s="42">
        <v>1</v>
      </c>
      <c r="E256" s="48">
        <v>7</v>
      </c>
      <c r="F256" s="89">
        <v>7.29495</v>
      </c>
      <c r="G256" s="2"/>
      <c r="H256" s="2"/>
      <c r="I256" s="2"/>
      <c r="J256" s="2"/>
      <c r="K256" s="2"/>
    </row>
    <row r="257" spans="1:11">
      <c r="A257" s="9" t="s">
        <v>767</v>
      </c>
      <c r="B257" s="25" t="s">
        <v>243</v>
      </c>
      <c r="C257" s="44"/>
      <c r="D257" s="42">
        <v>1</v>
      </c>
      <c r="E257" s="48">
        <v>7</v>
      </c>
      <c r="F257" s="89">
        <v>7.3160600000000002</v>
      </c>
      <c r="G257" s="2"/>
      <c r="H257" s="2"/>
      <c r="I257" s="2"/>
      <c r="J257" s="2"/>
      <c r="K257" s="2"/>
    </row>
    <row r="258" spans="1:11">
      <c r="A258" s="9" t="s">
        <v>767</v>
      </c>
      <c r="B258" s="25" t="s">
        <v>244</v>
      </c>
      <c r="C258" s="44"/>
      <c r="D258" s="42">
        <v>1</v>
      </c>
      <c r="E258" s="48">
        <v>7</v>
      </c>
      <c r="F258" s="89">
        <v>7.3814099999999998</v>
      </c>
      <c r="G258" s="2"/>
      <c r="H258" s="2"/>
      <c r="I258" s="2"/>
      <c r="J258" s="2"/>
      <c r="K258" s="2"/>
    </row>
    <row r="259" spans="1:11">
      <c r="A259" s="9" t="s">
        <v>767</v>
      </c>
      <c r="B259" s="25" t="s">
        <v>245</v>
      </c>
      <c r="C259" s="44"/>
      <c r="D259" s="42">
        <v>1</v>
      </c>
      <c r="E259" s="48">
        <v>7</v>
      </c>
      <c r="F259" s="89">
        <v>7.51844</v>
      </c>
      <c r="G259" s="2"/>
      <c r="H259" s="2"/>
      <c r="I259" s="2"/>
      <c r="J259" s="2"/>
      <c r="K259" s="2"/>
    </row>
    <row r="260" spans="1:11">
      <c r="A260" s="9" t="s">
        <v>767</v>
      </c>
      <c r="B260" s="25" t="s">
        <v>246</v>
      </c>
      <c r="C260" s="44"/>
      <c r="D260" s="42">
        <v>1</v>
      </c>
      <c r="E260" s="48">
        <v>5</v>
      </c>
      <c r="F260" s="89">
        <v>7.3966000000000003</v>
      </c>
      <c r="G260" s="2"/>
      <c r="H260" s="2"/>
      <c r="I260" s="2"/>
      <c r="J260" s="2"/>
      <c r="K260" s="2"/>
    </row>
    <row r="261" spans="1:11">
      <c r="A261" s="9" t="s">
        <v>767</v>
      </c>
      <c r="B261" s="25" t="s">
        <v>247</v>
      </c>
      <c r="C261" s="44"/>
      <c r="D261" s="42">
        <v>1</v>
      </c>
      <c r="E261" s="48">
        <v>5</v>
      </c>
      <c r="F261" s="89">
        <v>7.3814099999999998</v>
      </c>
      <c r="G261" s="2"/>
      <c r="H261" s="2"/>
      <c r="I261" s="2"/>
      <c r="J261" s="2"/>
      <c r="K261" s="2"/>
    </row>
    <row r="262" spans="1:11">
      <c r="A262" s="9" t="s">
        <v>767</v>
      </c>
      <c r="B262" s="25" t="s">
        <v>248</v>
      </c>
      <c r="C262" s="44"/>
      <c r="D262" s="42">
        <v>1</v>
      </c>
      <c r="E262" s="48">
        <v>7</v>
      </c>
      <c r="F262" s="89">
        <v>7.3383000000000003</v>
      </c>
      <c r="G262" s="2"/>
      <c r="H262" s="2"/>
      <c r="I262" s="2"/>
      <c r="J262" s="2"/>
      <c r="K262" s="2"/>
    </row>
    <row r="263" spans="1:11">
      <c r="A263" s="9" t="s">
        <v>767</v>
      </c>
      <c r="B263" s="25" t="s">
        <v>249</v>
      </c>
      <c r="C263" s="44"/>
      <c r="D263" s="42">
        <v>1</v>
      </c>
      <c r="E263" s="48">
        <v>7</v>
      </c>
      <c r="F263" s="89">
        <v>7.3383000000000003</v>
      </c>
      <c r="G263" s="2"/>
      <c r="H263" s="2"/>
      <c r="I263" s="2"/>
      <c r="J263" s="2"/>
      <c r="K263" s="2"/>
    </row>
    <row r="264" spans="1:11">
      <c r="A264" s="9" t="s">
        <v>767</v>
      </c>
      <c r="B264" s="25" t="s">
        <v>250</v>
      </c>
      <c r="C264" s="44"/>
      <c r="D264" s="42">
        <v>1</v>
      </c>
      <c r="E264" s="48">
        <v>7</v>
      </c>
      <c r="F264" s="89">
        <v>7.5380099999999999</v>
      </c>
      <c r="G264" s="2"/>
      <c r="H264" s="2"/>
      <c r="I264" s="2"/>
      <c r="J264" s="2"/>
      <c r="K264" s="2"/>
    </row>
    <row r="265" spans="1:11">
      <c r="A265" s="9" t="s">
        <v>767</v>
      </c>
      <c r="B265" s="25" t="s">
        <v>252</v>
      </c>
      <c r="C265" s="44"/>
      <c r="D265" s="42">
        <v>1</v>
      </c>
      <c r="E265" s="48">
        <v>7</v>
      </c>
      <c r="F265" s="89">
        <v>7.2728400000000004</v>
      </c>
      <c r="G265" s="2"/>
      <c r="H265" s="2"/>
      <c r="I265" s="2"/>
      <c r="J265" s="2"/>
      <c r="K265" s="2"/>
    </row>
    <row r="266" spans="1:11">
      <c r="A266" s="9" t="s">
        <v>767</v>
      </c>
      <c r="B266" s="25" t="s">
        <v>255</v>
      </c>
      <c r="C266" s="44"/>
      <c r="D266" s="42">
        <v>1</v>
      </c>
      <c r="E266" s="48">
        <v>7</v>
      </c>
      <c r="F266" s="89">
        <v>7.3322799999999999</v>
      </c>
      <c r="G266" s="2"/>
      <c r="H266" s="2"/>
      <c r="I266" s="2"/>
      <c r="J266" s="2"/>
      <c r="K266" s="2"/>
    </row>
    <row r="267" spans="1:11">
      <c r="A267" s="9" t="s">
        <v>767</v>
      </c>
      <c r="B267" s="25" t="s">
        <v>256</v>
      </c>
      <c r="C267" s="44"/>
      <c r="D267" s="42">
        <v>1</v>
      </c>
      <c r="E267" s="48">
        <v>5</v>
      </c>
      <c r="F267" s="89">
        <v>7.4921600000000002</v>
      </c>
      <c r="G267" s="2"/>
      <c r="H267" s="2"/>
      <c r="I267" s="2"/>
      <c r="J267" s="2"/>
      <c r="K267" s="2"/>
    </row>
    <row r="268" spans="1:11">
      <c r="A268" s="9" t="s">
        <v>767</v>
      </c>
      <c r="B268" s="25" t="s">
        <v>257</v>
      </c>
      <c r="C268" s="44"/>
      <c r="D268" s="42">
        <v>1</v>
      </c>
      <c r="E268" s="48">
        <v>5</v>
      </c>
      <c r="F268" s="89">
        <v>7.28484</v>
      </c>
      <c r="G268" s="2"/>
      <c r="H268" s="2"/>
      <c r="I268" s="2"/>
      <c r="J268" s="2"/>
      <c r="K268" s="2"/>
    </row>
    <row r="269" spans="1:11">
      <c r="A269" s="9" t="s">
        <v>767</v>
      </c>
      <c r="B269" s="25" t="s">
        <v>260</v>
      </c>
      <c r="C269" s="44"/>
      <c r="D269" s="42">
        <v>1</v>
      </c>
      <c r="E269" s="48">
        <v>7</v>
      </c>
      <c r="F269" s="89">
        <v>7.3326799999999999</v>
      </c>
      <c r="G269" s="2"/>
      <c r="H269" s="2"/>
      <c r="I269" s="2"/>
      <c r="J269" s="2"/>
      <c r="K269" s="2"/>
    </row>
    <row r="270" spans="1:11">
      <c r="A270" s="9" t="s">
        <v>767</v>
      </c>
      <c r="B270" s="25" t="s">
        <v>265</v>
      </c>
      <c r="C270" s="44"/>
      <c r="D270" s="42">
        <v>1</v>
      </c>
      <c r="E270" s="48">
        <v>7</v>
      </c>
      <c r="F270" s="89">
        <v>7.3008499999999996</v>
      </c>
      <c r="G270" s="2"/>
      <c r="H270" s="2"/>
      <c r="I270" s="2"/>
      <c r="J270" s="2"/>
      <c r="K270" s="2"/>
    </row>
    <row r="271" spans="1:11">
      <c r="A271" s="9" t="s">
        <v>767</v>
      </c>
      <c r="B271" s="25" t="s">
        <v>266</v>
      </c>
      <c r="C271" s="44"/>
      <c r="D271" s="42">
        <v>1</v>
      </c>
      <c r="E271" s="48">
        <v>7</v>
      </c>
      <c r="F271" s="89">
        <v>7.35243</v>
      </c>
      <c r="G271" s="2"/>
      <c r="H271" s="2"/>
      <c r="I271" s="2"/>
      <c r="J271" s="2"/>
      <c r="K271" s="2"/>
    </row>
    <row r="272" spans="1:11">
      <c r="A272" s="9" t="s">
        <v>767</v>
      </c>
      <c r="B272" s="25" t="s">
        <v>267</v>
      </c>
      <c r="C272" s="44"/>
      <c r="D272" s="42">
        <v>1</v>
      </c>
      <c r="E272" s="48">
        <v>7</v>
      </c>
      <c r="F272" s="89">
        <v>7.3232200000000001</v>
      </c>
      <c r="G272" s="2"/>
      <c r="H272" s="2"/>
      <c r="I272" s="2"/>
      <c r="J272" s="2"/>
      <c r="K272" s="2"/>
    </row>
    <row r="273" spans="1:11">
      <c r="A273" s="9" t="s">
        <v>767</v>
      </c>
      <c r="B273" s="25" t="s">
        <v>272</v>
      </c>
      <c r="C273" s="44"/>
      <c r="D273" s="42">
        <v>1</v>
      </c>
      <c r="E273" s="48">
        <v>15</v>
      </c>
      <c r="F273" s="89">
        <v>7.2641400000000003</v>
      </c>
      <c r="G273" s="2"/>
      <c r="H273" s="2"/>
      <c r="I273" s="2"/>
      <c r="J273" s="2"/>
      <c r="K273" s="2"/>
    </row>
    <row r="274" spans="1:11">
      <c r="A274" s="9" t="s">
        <v>767</v>
      </c>
      <c r="B274" s="25" t="s">
        <v>273</v>
      </c>
      <c r="C274" s="44"/>
      <c r="D274" s="42">
        <v>1</v>
      </c>
      <c r="E274" s="48">
        <v>5</v>
      </c>
      <c r="F274" s="89">
        <v>7.26736</v>
      </c>
      <c r="G274" s="2"/>
      <c r="H274" s="2"/>
      <c r="I274" s="2"/>
      <c r="J274" s="2"/>
      <c r="K274" s="2"/>
    </row>
    <row r="275" spans="1:11">
      <c r="A275" s="9" t="s">
        <v>767</v>
      </c>
      <c r="B275" s="25" t="s">
        <v>274</v>
      </c>
      <c r="C275" s="44"/>
      <c r="D275" s="42">
        <v>1</v>
      </c>
      <c r="E275" s="48">
        <v>5</v>
      </c>
      <c r="F275" s="89">
        <v>7.3319999999999999</v>
      </c>
      <c r="G275" s="2"/>
      <c r="H275" s="2"/>
      <c r="I275" s="2"/>
      <c r="J275" s="2"/>
      <c r="K275" s="2"/>
    </row>
    <row r="276" spans="1:11">
      <c r="A276" s="9" t="s">
        <v>767</v>
      </c>
      <c r="B276" s="25" t="s">
        <v>276</v>
      </c>
      <c r="C276" s="44"/>
      <c r="D276" s="42">
        <v>1</v>
      </c>
      <c r="E276" s="48">
        <v>7</v>
      </c>
      <c r="F276" s="89">
        <v>7.3814099999999998</v>
      </c>
      <c r="G276" s="2"/>
      <c r="H276" s="2"/>
      <c r="I276" s="2"/>
      <c r="J276" s="2"/>
      <c r="K276" s="2"/>
    </row>
    <row r="277" spans="1:11">
      <c r="A277" s="9" t="s">
        <v>767</v>
      </c>
      <c r="B277" s="25" t="s">
        <v>277</v>
      </c>
      <c r="C277" s="44"/>
      <c r="D277" s="42">
        <v>1</v>
      </c>
      <c r="E277" s="48">
        <v>5</v>
      </c>
      <c r="F277" s="89">
        <v>7.3568899999999999</v>
      </c>
      <c r="G277" s="2"/>
      <c r="H277" s="2"/>
      <c r="I277" s="2"/>
      <c r="J277" s="2"/>
      <c r="K277" s="2"/>
    </row>
    <row r="278" spans="1:11">
      <c r="A278" s="9" t="s">
        <v>767</v>
      </c>
      <c r="B278" s="25" t="s">
        <v>282</v>
      </c>
      <c r="C278" s="44"/>
      <c r="D278" s="42">
        <v>1</v>
      </c>
      <c r="E278" s="48">
        <v>5</v>
      </c>
      <c r="F278" s="89">
        <v>7.5668699999999998</v>
      </c>
      <c r="G278" s="2"/>
      <c r="H278" s="2"/>
      <c r="I278" s="2"/>
      <c r="J278" s="2"/>
      <c r="K278" s="2"/>
    </row>
    <row r="279" spans="1:11">
      <c r="A279" s="9" t="s">
        <v>767</v>
      </c>
      <c r="B279" s="25" t="s">
        <v>289</v>
      </c>
      <c r="C279" s="44"/>
      <c r="D279" s="42">
        <v>1</v>
      </c>
      <c r="E279" s="48">
        <v>7</v>
      </c>
      <c r="F279" s="89">
        <v>7.3658599999999996</v>
      </c>
      <c r="G279" s="2"/>
      <c r="H279" s="2"/>
      <c r="I279" s="2"/>
      <c r="J279" s="2"/>
      <c r="K279" s="2"/>
    </row>
    <row r="280" spans="1:11">
      <c r="A280" s="9" t="s">
        <v>767</v>
      </c>
      <c r="B280" s="25" t="s">
        <v>293</v>
      </c>
      <c r="C280" s="44"/>
      <c r="D280" s="42">
        <v>1</v>
      </c>
      <c r="E280" s="48">
        <v>7</v>
      </c>
      <c r="F280" s="89">
        <v>7.3568899999999999</v>
      </c>
      <c r="G280" s="2"/>
      <c r="H280" s="2"/>
      <c r="I280" s="2"/>
      <c r="J280" s="2"/>
      <c r="K280" s="2"/>
    </row>
    <row r="281" spans="1:11">
      <c r="A281" s="9" t="s">
        <v>767</v>
      </c>
      <c r="B281" s="25" t="s">
        <v>294</v>
      </c>
      <c r="C281" s="44"/>
      <c r="D281" s="42">
        <v>1</v>
      </c>
      <c r="E281" s="48">
        <v>5</v>
      </c>
      <c r="F281" s="89">
        <v>7.3544</v>
      </c>
      <c r="G281" s="2"/>
      <c r="H281" s="2"/>
      <c r="I281" s="2"/>
      <c r="J281" s="2"/>
      <c r="K281" s="2"/>
    </row>
    <row r="282" spans="1:11">
      <c r="A282" s="9" t="s">
        <v>767</v>
      </c>
      <c r="B282" s="25" t="s">
        <v>296</v>
      </c>
      <c r="C282" s="56"/>
      <c r="D282" s="42">
        <v>1</v>
      </c>
      <c r="E282" s="48">
        <v>5</v>
      </c>
      <c r="F282" s="89">
        <v>7.3620400000000004</v>
      </c>
      <c r="G282" s="2"/>
      <c r="H282" s="2"/>
      <c r="I282" s="2"/>
      <c r="J282" s="2"/>
      <c r="K282" s="2"/>
    </row>
    <row r="283" spans="1:11">
      <c r="A283" s="9" t="s">
        <v>767</v>
      </c>
      <c r="B283" s="25" t="s">
        <v>297</v>
      </c>
      <c r="C283" s="44"/>
      <c r="D283" s="42">
        <v>1</v>
      </c>
      <c r="E283" s="48">
        <v>7</v>
      </c>
      <c r="F283" s="89">
        <v>7.4076599999999999</v>
      </c>
      <c r="G283" s="2"/>
      <c r="H283" s="2"/>
      <c r="I283" s="2"/>
      <c r="J283" s="2"/>
      <c r="K283" s="2"/>
    </row>
    <row r="284" spans="1:11">
      <c r="A284" s="9" t="s">
        <v>767</v>
      </c>
      <c r="B284" s="25" t="s">
        <v>298</v>
      </c>
      <c r="C284" s="44"/>
      <c r="D284" s="42">
        <v>1</v>
      </c>
      <c r="E284" s="48">
        <v>5</v>
      </c>
      <c r="F284" s="89">
        <v>7.4070400000000003</v>
      </c>
      <c r="G284" s="2"/>
      <c r="H284" s="2"/>
      <c r="I284" s="2"/>
      <c r="J284" s="2"/>
      <c r="K284" s="2"/>
    </row>
    <row r="285" spans="1:11">
      <c r="A285" s="9" t="s">
        <v>767</v>
      </c>
      <c r="B285" s="25" t="s">
        <v>300</v>
      </c>
      <c r="C285" s="44"/>
      <c r="D285" s="42">
        <v>1</v>
      </c>
      <c r="E285" s="48">
        <v>7</v>
      </c>
      <c r="F285" s="89">
        <v>7.35243</v>
      </c>
      <c r="G285" s="2"/>
      <c r="H285" s="2"/>
      <c r="I285" s="2"/>
      <c r="J285" s="2"/>
      <c r="K285" s="2"/>
    </row>
    <row r="286" spans="1:11">
      <c r="A286" s="9" t="s">
        <v>767</v>
      </c>
      <c r="B286" s="25" t="s">
        <v>302</v>
      </c>
      <c r="C286" s="44"/>
      <c r="D286" s="42">
        <v>1</v>
      </c>
      <c r="E286" s="48">
        <v>7</v>
      </c>
      <c r="F286" s="89">
        <v>7.38856</v>
      </c>
      <c r="G286" s="2"/>
      <c r="H286" s="2"/>
      <c r="I286" s="2"/>
      <c r="J286" s="2"/>
      <c r="K286" s="2"/>
    </row>
    <row r="287" spans="1:11">
      <c r="A287" s="9" t="s">
        <v>767</v>
      </c>
      <c r="B287" s="25" t="s">
        <v>303</v>
      </c>
      <c r="C287" s="44"/>
      <c r="D287" s="42">
        <v>1</v>
      </c>
      <c r="E287" s="48">
        <v>7</v>
      </c>
      <c r="F287" s="89">
        <v>7.4420700000000002</v>
      </c>
      <c r="G287" s="2"/>
      <c r="H287" s="2"/>
      <c r="I287" s="2"/>
      <c r="J287" s="2"/>
      <c r="K287" s="2"/>
    </row>
    <row r="288" spans="1:11">
      <c r="A288" s="9" t="s">
        <v>767</v>
      </c>
      <c r="B288" s="25" t="s">
        <v>304</v>
      </c>
      <c r="C288" s="44"/>
      <c r="D288" s="42">
        <v>1</v>
      </c>
      <c r="E288" s="48">
        <v>5</v>
      </c>
      <c r="F288" s="89">
        <v>7.4420700000000002</v>
      </c>
      <c r="G288" s="2"/>
      <c r="H288" s="2"/>
      <c r="I288" s="2"/>
      <c r="J288" s="2"/>
      <c r="K288" s="2"/>
    </row>
    <row r="289" spans="1:11">
      <c r="A289" s="9" t="s">
        <v>767</v>
      </c>
      <c r="B289" s="25" t="s">
        <v>305</v>
      </c>
      <c r="C289" s="44"/>
      <c r="D289" s="42">
        <v>1</v>
      </c>
      <c r="E289" s="48">
        <v>7</v>
      </c>
      <c r="F289" s="89">
        <v>7.5712299999999999</v>
      </c>
      <c r="G289" s="2"/>
      <c r="H289" s="2"/>
      <c r="I289" s="2"/>
      <c r="J289" s="2"/>
      <c r="K289" s="2"/>
    </row>
    <row r="290" spans="1:11">
      <c r="A290" s="9" t="s">
        <v>767</v>
      </c>
      <c r="B290" s="25" t="s">
        <v>306</v>
      </c>
      <c r="C290" s="44"/>
      <c r="D290" s="42">
        <v>1</v>
      </c>
      <c r="E290" s="48">
        <v>7</v>
      </c>
      <c r="F290" s="89">
        <v>7.4175899999999997</v>
      </c>
      <c r="G290" s="2"/>
      <c r="H290" s="2"/>
      <c r="I290" s="2"/>
      <c r="J290" s="2"/>
      <c r="K290" s="2"/>
    </row>
    <row r="291" spans="1:11">
      <c r="A291" s="9" t="s">
        <v>767</v>
      </c>
      <c r="B291" s="25" t="s">
        <v>307</v>
      </c>
      <c r="C291" s="44"/>
      <c r="D291" s="42">
        <v>1</v>
      </c>
      <c r="E291" s="48">
        <v>5</v>
      </c>
      <c r="F291" s="89">
        <v>7.2899200000000004</v>
      </c>
      <c r="G291" s="2"/>
      <c r="H291" s="2"/>
      <c r="I291" s="2"/>
      <c r="J291" s="2"/>
      <c r="K291" s="2"/>
    </row>
    <row r="292" spans="1:11">
      <c r="A292" s="9" t="s">
        <v>767</v>
      </c>
      <c r="B292" s="25" t="s">
        <v>308</v>
      </c>
      <c r="C292" s="44"/>
      <c r="D292" s="42">
        <v>1</v>
      </c>
      <c r="E292" s="48">
        <v>7</v>
      </c>
      <c r="F292" s="89">
        <v>7.3900100000000002</v>
      </c>
      <c r="G292" s="2"/>
      <c r="H292" s="2"/>
      <c r="I292" s="2"/>
      <c r="J292" s="2"/>
      <c r="K292" s="2"/>
    </row>
    <row r="293" spans="1:11">
      <c r="A293" s="9" t="s">
        <v>767</v>
      </c>
      <c r="B293" s="25" t="s">
        <v>309</v>
      </c>
      <c r="C293" s="44"/>
      <c r="D293" s="42">
        <v>1</v>
      </c>
      <c r="E293" s="48">
        <v>5</v>
      </c>
      <c r="F293" s="89">
        <v>7.4420700000000002</v>
      </c>
      <c r="G293" s="2"/>
      <c r="H293" s="2"/>
      <c r="I293" s="2"/>
      <c r="J293" s="2"/>
      <c r="K293" s="2"/>
    </row>
    <row r="294" spans="1:11">
      <c r="A294" s="9" t="s">
        <v>767</v>
      </c>
      <c r="B294" s="25" t="s">
        <v>312</v>
      </c>
      <c r="C294" s="44"/>
      <c r="D294" s="42">
        <v>1</v>
      </c>
      <c r="E294" s="48">
        <v>5</v>
      </c>
      <c r="F294" s="89">
        <v>7.4208499999999997</v>
      </c>
      <c r="G294" s="2"/>
      <c r="H294" s="2"/>
      <c r="I294" s="2"/>
      <c r="J294" s="2"/>
      <c r="K294" s="2"/>
    </row>
    <row r="295" spans="1:11">
      <c r="A295" s="9" t="s">
        <v>767</v>
      </c>
      <c r="B295" s="25" t="s">
        <v>313</v>
      </c>
      <c r="C295" s="44"/>
      <c r="D295" s="42">
        <v>1</v>
      </c>
      <c r="E295" s="48">
        <v>7</v>
      </c>
      <c r="F295" s="89">
        <v>7.3351499999999996</v>
      </c>
      <c r="G295" s="2"/>
      <c r="H295" s="2"/>
      <c r="I295" s="2"/>
      <c r="J295" s="2"/>
      <c r="K295" s="2"/>
    </row>
    <row r="296" spans="1:11">
      <c r="A296" s="9" t="s">
        <v>767</v>
      </c>
      <c r="B296" s="25" t="s">
        <v>315</v>
      </c>
      <c r="C296" s="44"/>
      <c r="D296" s="42">
        <v>1</v>
      </c>
      <c r="E296" s="48">
        <v>7</v>
      </c>
      <c r="F296" s="89">
        <v>7.3544</v>
      </c>
      <c r="G296" s="2"/>
      <c r="H296" s="2"/>
      <c r="I296" s="2"/>
      <c r="J296" s="2"/>
      <c r="K296" s="2"/>
    </row>
    <row r="297" spans="1:11">
      <c r="A297" s="9" t="s">
        <v>767</v>
      </c>
      <c r="B297" s="25" t="s">
        <v>316</v>
      </c>
      <c r="C297" s="44"/>
      <c r="D297" s="42">
        <v>1</v>
      </c>
      <c r="E297" s="48">
        <v>5</v>
      </c>
      <c r="F297" s="89">
        <v>7.2042599999999997</v>
      </c>
      <c r="G297" s="2"/>
      <c r="H297" s="2"/>
      <c r="I297" s="2"/>
      <c r="J297" s="2"/>
      <c r="K297" s="2"/>
    </row>
    <row r="298" spans="1:11">
      <c r="A298" s="9" t="s">
        <v>767</v>
      </c>
      <c r="B298" s="25" t="s">
        <v>319</v>
      </c>
      <c r="C298" s="44"/>
      <c r="D298" s="42">
        <v>1</v>
      </c>
      <c r="E298" s="48">
        <v>7</v>
      </c>
      <c r="F298" s="89">
        <v>7.3142100000000001</v>
      </c>
      <c r="G298" s="2"/>
      <c r="H298" s="2"/>
      <c r="I298" s="2"/>
      <c r="J298" s="2"/>
      <c r="K298" s="2"/>
    </row>
    <row r="299" spans="1:11">
      <c r="A299" s="9" t="s">
        <v>767</v>
      </c>
      <c r="B299" s="25" t="s">
        <v>114</v>
      </c>
      <c r="C299" s="44"/>
      <c r="D299" s="42">
        <v>1</v>
      </c>
      <c r="E299" s="48">
        <v>7</v>
      </c>
      <c r="F299" s="89">
        <v>7.2722800000000003</v>
      </c>
      <c r="G299" s="2"/>
      <c r="H299" s="2"/>
      <c r="I299" s="2"/>
      <c r="J299" s="2"/>
      <c r="K299" s="2"/>
    </row>
    <row r="300" spans="1:11">
      <c r="A300" s="9" t="s">
        <v>767</v>
      </c>
      <c r="B300" s="25" t="s">
        <v>322</v>
      </c>
      <c r="C300" s="44"/>
      <c r="D300" s="42">
        <v>1</v>
      </c>
      <c r="E300" s="48">
        <v>7</v>
      </c>
      <c r="F300" s="89">
        <v>7.1817000000000002</v>
      </c>
      <c r="G300" s="2"/>
      <c r="H300" s="2"/>
      <c r="I300" s="2"/>
      <c r="J300" s="2"/>
      <c r="K300" s="2"/>
    </row>
    <row r="301" spans="1:11">
      <c r="A301" s="9" t="s">
        <v>767</v>
      </c>
      <c r="B301" s="25" t="s">
        <v>323</v>
      </c>
      <c r="C301" s="44"/>
      <c r="D301" s="42">
        <v>1</v>
      </c>
      <c r="E301" s="48">
        <v>7</v>
      </c>
      <c r="F301" s="89">
        <v>7.3386899999999997</v>
      </c>
      <c r="G301" s="2"/>
      <c r="H301" s="2"/>
      <c r="I301" s="2"/>
      <c r="J301" s="2"/>
      <c r="K301" s="2"/>
    </row>
    <row r="302" spans="1:11">
      <c r="A302" s="9" t="s">
        <v>767</v>
      </c>
      <c r="B302" s="25" t="s">
        <v>324</v>
      </c>
      <c r="C302" s="44"/>
      <c r="D302" s="42">
        <v>1</v>
      </c>
      <c r="E302" s="48">
        <v>7</v>
      </c>
      <c r="F302" s="89">
        <v>7.3620400000000004</v>
      </c>
      <c r="G302" s="2"/>
      <c r="H302" s="2"/>
      <c r="I302" s="2"/>
      <c r="J302" s="2"/>
      <c r="K302" s="2"/>
    </row>
    <row r="303" spans="1:11">
      <c r="A303" s="9" t="s">
        <v>767</v>
      </c>
      <c r="B303" s="25" t="s">
        <v>325</v>
      </c>
      <c r="C303" s="44"/>
      <c r="D303" s="42">
        <v>1</v>
      </c>
      <c r="E303" s="48">
        <v>7</v>
      </c>
      <c r="F303" s="89">
        <v>7.3553499999999996</v>
      </c>
      <c r="G303" s="2"/>
      <c r="H303" s="2"/>
      <c r="I303" s="2"/>
      <c r="J303" s="2"/>
      <c r="K303" s="2"/>
    </row>
    <row r="304" spans="1:11">
      <c r="A304" s="9" t="s">
        <v>767</v>
      </c>
      <c r="B304" s="25" t="s">
        <v>326</v>
      </c>
      <c r="C304" s="44"/>
      <c r="D304" s="42">
        <v>1</v>
      </c>
      <c r="E304" s="48">
        <v>5</v>
      </c>
      <c r="F304" s="89">
        <v>7.3068499999999998</v>
      </c>
      <c r="G304" s="2"/>
      <c r="H304" s="2"/>
      <c r="I304" s="2"/>
      <c r="J304" s="2"/>
      <c r="K304" s="2"/>
    </row>
    <row r="305" spans="1:11">
      <c r="A305" s="9" t="s">
        <v>767</v>
      </c>
      <c r="B305" s="25" t="s">
        <v>327</v>
      </c>
      <c r="C305" s="44"/>
      <c r="D305" s="42">
        <v>1</v>
      </c>
      <c r="E305" s="48">
        <v>7</v>
      </c>
      <c r="F305" s="89">
        <v>7.26736</v>
      </c>
      <c r="G305" s="2"/>
      <c r="H305" s="2"/>
      <c r="I305" s="2"/>
      <c r="J305" s="2"/>
      <c r="K305" s="2"/>
    </row>
    <row r="306" spans="1:11">
      <c r="A306" s="9" t="s">
        <v>767</v>
      </c>
      <c r="B306" s="25" t="s">
        <v>328</v>
      </c>
      <c r="C306" s="44"/>
      <c r="D306" s="42">
        <v>1</v>
      </c>
      <c r="E306" s="48">
        <v>7</v>
      </c>
      <c r="F306" s="89">
        <v>7.3142100000000001</v>
      </c>
      <c r="G306" s="2"/>
      <c r="H306" s="2"/>
      <c r="I306" s="2"/>
      <c r="J306" s="2"/>
      <c r="K306" s="2"/>
    </row>
    <row r="307" spans="1:11">
      <c r="A307" s="9" t="s">
        <v>767</v>
      </c>
      <c r="B307" s="25" t="s">
        <v>330</v>
      </c>
      <c r="C307" s="44"/>
      <c r="D307" s="42">
        <v>1</v>
      </c>
      <c r="E307" s="48">
        <v>7</v>
      </c>
      <c r="F307" s="89">
        <v>7.3653899999999997</v>
      </c>
      <c r="G307" s="2"/>
      <c r="H307" s="2"/>
      <c r="I307" s="2"/>
      <c r="J307" s="2"/>
      <c r="K307" s="2"/>
    </row>
    <row r="308" spans="1:11">
      <c r="A308" s="9" t="s">
        <v>767</v>
      </c>
      <c r="B308" s="25" t="s">
        <v>331</v>
      </c>
      <c r="C308" s="44"/>
      <c r="D308" s="42">
        <v>1</v>
      </c>
      <c r="E308" s="48">
        <v>5</v>
      </c>
      <c r="F308" s="89">
        <v>7.4070400000000003</v>
      </c>
      <c r="G308" s="2"/>
      <c r="H308" s="2"/>
      <c r="I308" s="2"/>
      <c r="J308" s="2"/>
      <c r="K308" s="2"/>
    </row>
    <row r="309" spans="1:11">
      <c r="A309" s="9" t="s">
        <v>767</v>
      </c>
      <c r="B309" s="25" t="s">
        <v>332</v>
      </c>
      <c r="C309" s="44"/>
      <c r="D309" s="42">
        <v>1</v>
      </c>
      <c r="E309" s="48">
        <v>7</v>
      </c>
      <c r="F309" s="89">
        <v>7.3544</v>
      </c>
      <c r="G309" s="2"/>
      <c r="H309" s="2"/>
      <c r="I309" s="2"/>
      <c r="J309" s="2"/>
      <c r="K309" s="2"/>
    </row>
    <row r="310" spans="1:11">
      <c r="A310" s="9" t="s">
        <v>767</v>
      </c>
      <c r="B310" s="25" t="s">
        <v>333</v>
      </c>
      <c r="C310" s="44"/>
      <c r="D310" s="42">
        <v>1</v>
      </c>
      <c r="E310" s="48">
        <v>7</v>
      </c>
      <c r="F310" s="89">
        <v>7.3351499999999996</v>
      </c>
      <c r="G310" s="2"/>
      <c r="H310" s="2"/>
      <c r="I310" s="2"/>
      <c r="J310" s="2"/>
      <c r="K310" s="2"/>
    </row>
    <row r="311" spans="1:11">
      <c r="A311" s="9" t="s">
        <v>767</v>
      </c>
      <c r="B311" s="25" t="s">
        <v>334</v>
      </c>
      <c r="C311" s="44"/>
      <c r="D311" s="42">
        <v>1</v>
      </c>
      <c r="E311" s="48">
        <v>5</v>
      </c>
      <c r="F311" s="89">
        <v>7.3544</v>
      </c>
      <c r="G311" s="2"/>
      <c r="H311" s="2"/>
      <c r="I311" s="2"/>
      <c r="J311" s="2"/>
      <c r="K311" s="2"/>
    </row>
    <row r="312" spans="1:11">
      <c r="A312" s="9" t="s">
        <v>767</v>
      </c>
      <c r="B312" s="25" t="s">
        <v>336</v>
      </c>
      <c r="C312" s="44"/>
      <c r="D312" s="42">
        <v>1</v>
      </c>
      <c r="E312" s="48">
        <v>7</v>
      </c>
      <c r="F312" s="89">
        <v>7.3068499999999998</v>
      </c>
      <c r="G312" s="2"/>
      <c r="H312" s="2"/>
      <c r="I312" s="2"/>
      <c r="J312" s="2"/>
      <c r="K312" s="2"/>
    </row>
    <row r="313" spans="1:11">
      <c r="A313" s="9" t="s">
        <v>767</v>
      </c>
      <c r="B313" s="25" t="s">
        <v>337</v>
      </c>
      <c r="C313" s="44"/>
      <c r="D313" s="42">
        <v>1</v>
      </c>
      <c r="E313" s="48">
        <v>7</v>
      </c>
      <c r="F313" s="89">
        <v>7.3544</v>
      </c>
      <c r="G313" s="2"/>
      <c r="H313" s="2"/>
      <c r="I313" s="2"/>
      <c r="J313" s="2"/>
      <c r="K313" s="2"/>
    </row>
    <row r="314" spans="1:11">
      <c r="A314" s="9" t="s">
        <v>767</v>
      </c>
      <c r="B314" s="25" t="s">
        <v>338</v>
      </c>
      <c r="C314" s="44"/>
      <c r="D314" s="42">
        <v>1</v>
      </c>
      <c r="E314" s="48">
        <v>5</v>
      </c>
      <c r="F314" s="89">
        <v>7.3568899999999999</v>
      </c>
      <c r="G314" s="2"/>
      <c r="H314" s="2"/>
      <c r="I314" s="2"/>
      <c r="J314" s="2"/>
      <c r="K314" s="2"/>
    </row>
    <row r="315" spans="1:11">
      <c r="A315" s="9" t="s">
        <v>767</v>
      </c>
      <c r="B315" s="25" t="s">
        <v>340</v>
      </c>
      <c r="C315" s="44"/>
      <c r="D315" s="42">
        <v>1</v>
      </c>
      <c r="E315" s="48">
        <v>5</v>
      </c>
      <c r="F315" s="89">
        <v>7.28484</v>
      </c>
      <c r="G315" s="2"/>
      <c r="H315" s="2"/>
      <c r="I315" s="2"/>
      <c r="J315" s="2"/>
      <c r="K315" s="2"/>
    </row>
    <row r="316" spans="1:11">
      <c r="A316" s="9" t="s">
        <v>767</v>
      </c>
      <c r="B316" s="25" t="s">
        <v>341</v>
      </c>
      <c r="C316" s="44"/>
      <c r="D316" s="42">
        <v>1</v>
      </c>
      <c r="E316" s="48">
        <v>7</v>
      </c>
      <c r="F316" s="89">
        <v>7.3544</v>
      </c>
      <c r="G316" s="2"/>
      <c r="H316" s="2"/>
      <c r="I316" s="2"/>
      <c r="J316" s="2"/>
      <c r="K316" s="2"/>
    </row>
    <row r="317" spans="1:11">
      <c r="A317" s="9" t="s">
        <v>767</v>
      </c>
      <c r="B317" s="25" t="s">
        <v>346</v>
      </c>
      <c r="C317" s="44"/>
      <c r="D317" s="42">
        <v>1</v>
      </c>
      <c r="E317" s="48">
        <v>5</v>
      </c>
      <c r="F317" s="89">
        <v>7.4070400000000003</v>
      </c>
      <c r="G317" s="2"/>
      <c r="H317" s="2"/>
      <c r="I317" s="2"/>
      <c r="J317" s="2"/>
      <c r="K317" s="2"/>
    </row>
    <row r="318" spans="1:11">
      <c r="A318" s="9" t="s">
        <v>767</v>
      </c>
      <c r="B318" s="25" t="s">
        <v>347</v>
      </c>
      <c r="C318" s="44"/>
      <c r="D318" s="42">
        <v>1</v>
      </c>
      <c r="E318" s="48">
        <v>7</v>
      </c>
      <c r="F318" s="89">
        <v>7.3008499999999996</v>
      </c>
      <c r="G318" s="2"/>
      <c r="H318" s="2"/>
      <c r="I318" s="2"/>
      <c r="J318" s="2"/>
      <c r="K318" s="2"/>
    </row>
    <row r="319" spans="1:11">
      <c r="A319" s="9" t="s">
        <v>767</v>
      </c>
      <c r="B319" s="25" t="s">
        <v>348</v>
      </c>
      <c r="C319" s="44"/>
      <c r="D319" s="42">
        <v>1</v>
      </c>
      <c r="E319" s="48">
        <v>7</v>
      </c>
      <c r="F319" s="89">
        <v>7.3544</v>
      </c>
      <c r="G319" s="2"/>
      <c r="H319" s="2"/>
      <c r="I319" s="2"/>
      <c r="J319" s="2"/>
      <c r="K319" s="2"/>
    </row>
    <row r="320" spans="1:11">
      <c r="A320" s="9" t="s">
        <v>767</v>
      </c>
      <c r="B320" s="25" t="s">
        <v>349</v>
      </c>
      <c r="C320" s="44"/>
      <c r="D320" s="42">
        <v>1</v>
      </c>
      <c r="E320" s="48">
        <v>7</v>
      </c>
      <c r="F320" s="89">
        <v>7.4420700000000002</v>
      </c>
      <c r="G320" s="2"/>
      <c r="H320" s="2"/>
      <c r="I320" s="2"/>
      <c r="J320" s="2"/>
      <c r="K320" s="2"/>
    </row>
    <row r="321" spans="1:11">
      <c r="A321" s="9" t="s">
        <v>767</v>
      </c>
      <c r="B321" s="25" t="s">
        <v>350</v>
      </c>
      <c r="C321" s="44"/>
      <c r="D321" s="42">
        <v>1</v>
      </c>
      <c r="E321" s="48">
        <v>7</v>
      </c>
      <c r="F321" s="89">
        <v>7.3658999999999999</v>
      </c>
      <c r="G321" s="2"/>
      <c r="H321" s="2"/>
      <c r="I321" s="2"/>
      <c r="J321" s="2"/>
      <c r="K321" s="2"/>
    </row>
    <row r="322" spans="1:11">
      <c r="A322" s="9" t="s">
        <v>767</v>
      </c>
      <c r="B322" s="25" t="s">
        <v>351</v>
      </c>
      <c r="C322" s="44"/>
      <c r="D322" s="42">
        <v>1</v>
      </c>
      <c r="E322" s="48">
        <v>7</v>
      </c>
      <c r="F322" s="89">
        <v>7.4210900000000004</v>
      </c>
      <c r="G322" s="2"/>
      <c r="H322" s="2"/>
      <c r="I322" s="2"/>
      <c r="J322" s="2"/>
      <c r="K322" s="2"/>
    </row>
    <row r="323" spans="1:11">
      <c r="A323" s="9" t="s">
        <v>767</v>
      </c>
      <c r="B323" s="25" t="s">
        <v>352</v>
      </c>
      <c r="C323" s="44"/>
      <c r="D323" s="42">
        <v>1</v>
      </c>
      <c r="E323" s="48">
        <v>5</v>
      </c>
      <c r="F323" s="89">
        <v>7.26471</v>
      </c>
      <c r="G323" s="2"/>
      <c r="H323" s="2"/>
      <c r="I323" s="2"/>
      <c r="J323" s="2"/>
      <c r="K323" s="2"/>
    </row>
    <row r="324" spans="1:11">
      <c r="A324" s="9" t="s">
        <v>767</v>
      </c>
      <c r="B324" s="25" t="s">
        <v>353</v>
      </c>
      <c r="C324" s="44"/>
      <c r="D324" s="42">
        <v>1</v>
      </c>
      <c r="E324" s="48">
        <v>7</v>
      </c>
      <c r="F324" s="89">
        <v>7.3544</v>
      </c>
      <c r="G324" s="2"/>
      <c r="H324" s="2"/>
      <c r="I324" s="2"/>
      <c r="J324" s="2"/>
      <c r="K324" s="2"/>
    </row>
    <row r="325" spans="1:11">
      <c r="A325" s="9" t="s">
        <v>767</v>
      </c>
      <c r="B325" s="25" t="s">
        <v>354</v>
      </c>
      <c r="C325" s="44"/>
      <c r="D325" s="42">
        <v>1</v>
      </c>
      <c r="E325" s="48">
        <v>5</v>
      </c>
      <c r="F325" s="89">
        <v>7.7879199999999997</v>
      </c>
      <c r="G325" s="2"/>
      <c r="H325" s="2"/>
      <c r="I325" s="2"/>
      <c r="J325" s="2"/>
      <c r="K325" s="2"/>
    </row>
    <row r="326" spans="1:11">
      <c r="A326" s="9" t="s">
        <v>767</v>
      </c>
      <c r="B326" s="25" t="s">
        <v>355</v>
      </c>
      <c r="C326" s="44"/>
      <c r="D326" s="42">
        <v>1</v>
      </c>
      <c r="E326" s="48">
        <v>7</v>
      </c>
      <c r="F326" s="89">
        <v>7.26736</v>
      </c>
      <c r="G326" s="2"/>
      <c r="H326" s="2"/>
      <c r="I326" s="2"/>
      <c r="J326" s="2"/>
      <c r="K326" s="2"/>
    </row>
    <row r="327" spans="1:11">
      <c r="A327" s="9" t="s">
        <v>767</v>
      </c>
      <c r="B327" s="25" t="s">
        <v>356</v>
      </c>
      <c r="C327" s="44"/>
      <c r="D327" s="42">
        <v>1</v>
      </c>
      <c r="E327" s="48">
        <v>7</v>
      </c>
      <c r="F327" s="89">
        <v>7.4070400000000003</v>
      </c>
      <c r="G327" s="2"/>
      <c r="H327" s="2"/>
      <c r="I327" s="2"/>
      <c r="J327" s="2"/>
      <c r="K327" s="2"/>
    </row>
    <row r="328" spans="1:11">
      <c r="A328" s="9" t="s">
        <v>767</v>
      </c>
      <c r="B328" s="25" t="s">
        <v>357</v>
      </c>
      <c r="C328" s="44"/>
      <c r="D328" s="42">
        <v>1</v>
      </c>
      <c r="E328" s="48">
        <v>7</v>
      </c>
      <c r="F328" s="89">
        <v>7.29535</v>
      </c>
      <c r="G328" s="2"/>
      <c r="H328" s="2"/>
      <c r="I328" s="2"/>
      <c r="J328" s="2"/>
      <c r="K328" s="2"/>
    </row>
    <row r="329" spans="1:11">
      <c r="A329" s="9" t="s">
        <v>767</v>
      </c>
      <c r="B329" s="25" t="s">
        <v>358</v>
      </c>
      <c r="C329" s="44"/>
      <c r="D329" s="42">
        <v>1</v>
      </c>
      <c r="E329" s="48">
        <v>7</v>
      </c>
      <c r="F329" s="89">
        <v>7.3068499999999998</v>
      </c>
      <c r="G329" s="2"/>
      <c r="H329" s="2"/>
      <c r="I329" s="2"/>
      <c r="J329" s="2"/>
      <c r="K329" s="2"/>
    </row>
    <row r="330" spans="1:11">
      <c r="A330" s="9" t="s">
        <v>767</v>
      </c>
      <c r="B330" s="25" t="s">
        <v>359</v>
      </c>
      <c r="C330" s="44"/>
      <c r="D330" s="42">
        <v>1</v>
      </c>
      <c r="E330" s="48">
        <v>7</v>
      </c>
      <c r="F330" s="89">
        <v>7.29535</v>
      </c>
      <c r="G330" s="2"/>
      <c r="H330" s="2"/>
      <c r="I330" s="2"/>
      <c r="J330" s="2"/>
      <c r="K330" s="2"/>
    </row>
    <row r="331" spans="1:11">
      <c r="A331" s="9" t="s">
        <v>767</v>
      </c>
      <c r="B331" s="25" t="s">
        <v>360</v>
      </c>
      <c r="C331" s="44"/>
      <c r="D331" s="42">
        <v>1</v>
      </c>
      <c r="E331" s="48">
        <v>7</v>
      </c>
      <c r="F331" s="89">
        <v>7.4017200000000001</v>
      </c>
      <c r="G331" s="2"/>
      <c r="H331" s="2"/>
      <c r="I331" s="2"/>
      <c r="J331" s="2"/>
      <c r="K331" s="2"/>
    </row>
    <row r="332" spans="1:11">
      <c r="A332" s="9" t="s">
        <v>767</v>
      </c>
      <c r="B332" s="25" t="s">
        <v>361</v>
      </c>
      <c r="C332" s="44"/>
      <c r="D332" s="42">
        <v>1</v>
      </c>
      <c r="E332" s="48">
        <v>5</v>
      </c>
      <c r="F332" s="89">
        <v>7.3658999999999999</v>
      </c>
      <c r="G332" s="2"/>
      <c r="H332" s="2"/>
      <c r="I332" s="2"/>
      <c r="J332" s="2"/>
      <c r="K332" s="2"/>
    </row>
    <row r="333" spans="1:11">
      <c r="A333" s="9" t="s">
        <v>767</v>
      </c>
      <c r="B333" s="25" t="s">
        <v>363</v>
      </c>
      <c r="C333" s="44"/>
      <c r="D333" s="42">
        <v>1</v>
      </c>
      <c r="E333" s="48">
        <v>5</v>
      </c>
      <c r="F333" s="89">
        <v>7.2730399999999999</v>
      </c>
      <c r="G333" s="2"/>
      <c r="H333" s="2"/>
      <c r="I333" s="2"/>
      <c r="J333" s="2"/>
      <c r="K333" s="2"/>
    </row>
    <row r="334" spans="1:11" ht="31.5">
      <c r="A334" s="9" t="s">
        <v>767</v>
      </c>
      <c r="B334" s="25" t="s">
        <v>364</v>
      </c>
      <c r="C334" s="44"/>
      <c r="D334" s="42">
        <v>1</v>
      </c>
      <c r="E334" s="48">
        <v>7</v>
      </c>
      <c r="F334" s="89">
        <v>8.6079000000000008</v>
      </c>
      <c r="G334" s="2"/>
      <c r="H334" s="2"/>
      <c r="I334" s="2"/>
      <c r="J334" s="2"/>
      <c r="K334" s="2"/>
    </row>
    <row r="335" spans="1:11">
      <c r="A335" s="9" t="s">
        <v>767</v>
      </c>
      <c r="B335" s="25" t="s">
        <v>365</v>
      </c>
      <c r="C335" s="44"/>
      <c r="D335" s="42">
        <v>1</v>
      </c>
      <c r="E335" s="48">
        <v>5.5</v>
      </c>
      <c r="F335" s="89">
        <v>7.38856</v>
      </c>
      <c r="G335" s="2"/>
      <c r="H335" s="2"/>
      <c r="I335" s="2"/>
      <c r="J335" s="2"/>
      <c r="K335" s="2"/>
    </row>
    <row r="336" spans="1:11">
      <c r="A336" s="9" t="s">
        <v>767</v>
      </c>
      <c r="B336" s="25" t="s">
        <v>366</v>
      </c>
      <c r="C336" s="44"/>
      <c r="D336" s="42">
        <v>1</v>
      </c>
      <c r="E336" s="48">
        <v>7</v>
      </c>
      <c r="F336" s="89">
        <v>7.3245500000000003</v>
      </c>
      <c r="G336" s="2"/>
      <c r="H336" s="2"/>
      <c r="I336" s="2"/>
      <c r="J336" s="2"/>
      <c r="K336" s="2"/>
    </row>
    <row r="337" spans="1:11">
      <c r="A337" s="9" t="s">
        <v>767</v>
      </c>
      <c r="B337" s="25" t="s">
        <v>368</v>
      </c>
      <c r="C337" s="44"/>
      <c r="D337" s="42">
        <v>1</v>
      </c>
      <c r="E337" s="48">
        <v>5</v>
      </c>
      <c r="F337" s="89">
        <v>7.3779700000000004</v>
      </c>
      <c r="G337" s="2"/>
      <c r="H337" s="2"/>
      <c r="I337" s="2"/>
      <c r="J337" s="2"/>
      <c r="K337" s="2"/>
    </row>
    <row r="338" spans="1:11">
      <c r="A338" s="9" t="s">
        <v>767</v>
      </c>
      <c r="B338" s="25" t="s">
        <v>372</v>
      </c>
      <c r="C338" s="44"/>
      <c r="D338" s="42">
        <v>1</v>
      </c>
      <c r="E338" s="48">
        <v>7</v>
      </c>
      <c r="F338" s="89">
        <v>7.3929400000000003</v>
      </c>
      <c r="G338" s="2"/>
      <c r="H338" s="2"/>
      <c r="I338" s="2"/>
      <c r="J338" s="2"/>
      <c r="K338" s="2"/>
    </row>
    <row r="339" spans="1:11">
      <c r="A339" s="9" t="s">
        <v>767</v>
      </c>
      <c r="B339" s="25" t="s">
        <v>373</v>
      </c>
      <c r="C339" s="44"/>
      <c r="D339" s="42">
        <v>1</v>
      </c>
      <c r="E339" s="48">
        <v>7</v>
      </c>
      <c r="F339" s="89">
        <v>7.3568899999999999</v>
      </c>
      <c r="G339" s="2"/>
      <c r="H339" s="2"/>
      <c r="I339" s="2"/>
      <c r="J339" s="2"/>
      <c r="K339" s="2"/>
    </row>
    <row r="340" spans="1:11">
      <c r="A340" s="9" t="s">
        <v>767</v>
      </c>
      <c r="B340" s="25" t="s">
        <v>376</v>
      </c>
      <c r="C340" s="44"/>
      <c r="D340" s="42">
        <v>1</v>
      </c>
      <c r="E340" s="48">
        <v>5</v>
      </c>
      <c r="F340" s="89">
        <v>7.36334</v>
      </c>
      <c r="G340" s="2"/>
      <c r="H340" s="2"/>
      <c r="I340" s="2"/>
      <c r="J340" s="2"/>
      <c r="K340" s="2"/>
    </row>
    <row r="341" spans="1:11">
      <c r="A341" s="9" t="s">
        <v>767</v>
      </c>
      <c r="B341" s="25" t="s">
        <v>377</v>
      </c>
      <c r="C341" s="44"/>
      <c r="D341" s="42">
        <v>1</v>
      </c>
      <c r="E341" s="48">
        <v>7</v>
      </c>
      <c r="F341" s="89">
        <v>7.6448799999999997</v>
      </c>
      <c r="G341" s="2"/>
      <c r="H341" s="2"/>
      <c r="I341" s="2"/>
      <c r="J341" s="2"/>
      <c r="K341" s="2"/>
    </row>
    <row r="342" spans="1:11">
      <c r="A342" s="9" t="s">
        <v>767</v>
      </c>
      <c r="B342" s="25" t="s">
        <v>378</v>
      </c>
      <c r="C342" s="44"/>
      <c r="D342" s="42">
        <v>1</v>
      </c>
      <c r="E342" s="48">
        <v>5</v>
      </c>
      <c r="F342" s="89">
        <v>7.3535899999999996</v>
      </c>
      <c r="G342" s="2"/>
      <c r="H342" s="2"/>
      <c r="I342" s="2"/>
      <c r="J342" s="2"/>
      <c r="K342" s="2"/>
    </row>
    <row r="343" spans="1:11">
      <c r="A343" s="9" t="s">
        <v>767</v>
      </c>
      <c r="B343" s="25" t="s">
        <v>379</v>
      </c>
      <c r="C343" s="44"/>
      <c r="D343" s="42">
        <v>1</v>
      </c>
      <c r="E343" s="48">
        <v>7</v>
      </c>
      <c r="F343" s="89">
        <v>7.4420700000000002</v>
      </c>
      <c r="G343" s="2"/>
      <c r="H343" s="2"/>
      <c r="I343" s="2"/>
      <c r="J343" s="2"/>
      <c r="K343" s="2"/>
    </row>
    <row r="344" spans="1:11">
      <c r="A344" s="9" t="s">
        <v>767</v>
      </c>
      <c r="B344" s="25" t="s">
        <v>382</v>
      </c>
      <c r="C344" s="44"/>
      <c r="D344" s="42">
        <v>1</v>
      </c>
      <c r="E344" s="48">
        <v>7</v>
      </c>
      <c r="F344" s="89">
        <v>7.4366300000000001</v>
      </c>
      <c r="G344" s="2"/>
      <c r="H344" s="2"/>
      <c r="I344" s="2"/>
      <c r="J344" s="2"/>
      <c r="K344" s="2"/>
    </row>
    <row r="345" spans="1:11">
      <c r="A345" s="9" t="s">
        <v>767</v>
      </c>
      <c r="B345" s="25" t="s">
        <v>385</v>
      </c>
      <c r="C345" s="44"/>
      <c r="D345" s="42">
        <v>1</v>
      </c>
      <c r="E345" s="48">
        <v>7</v>
      </c>
      <c r="F345" s="89">
        <v>7.1866199999999996</v>
      </c>
      <c r="G345" s="2"/>
      <c r="H345" s="2"/>
      <c r="I345" s="2"/>
      <c r="J345" s="2"/>
      <c r="K345" s="2"/>
    </row>
    <row r="346" spans="1:11">
      <c r="A346" s="9" t="s">
        <v>767</v>
      </c>
      <c r="B346" s="25" t="s">
        <v>386</v>
      </c>
      <c r="C346" s="44"/>
      <c r="D346" s="42">
        <v>1</v>
      </c>
      <c r="E346" s="48">
        <v>7</v>
      </c>
      <c r="F346" s="89">
        <v>7.7705500000000001</v>
      </c>
      <c r="G346" s="2"/>
      <c r="H346" s="2"/>
      <c r="I346" s="2"/>
      <c r="J346" s="2"/>
      <c r="K346" s="2"/>
    </row>
    <row r="347" spans="1:11" ht="31.5">
      <c r="A347" s="9" t="s">
        <v>767</v>
      </c>
      <c r="B347" s="25" t="s">
        <v>387</v>
      </c>
      <c r="C347" s="44"/>
      <c r="D347" s="42">
        <v>1</v>
      </c>
      <c r="E347" s="48">
        <v>7</v>
      </c>
      <c r="F347" s="89">
        <v>7.6442600000000001</v>
      </c>
      <c r="G347" s="2"/>
      <c r="H347" s="2"/>
      <c r="I347" s="2"/>
      <c r="J347" s="2"/>
      <c r="K347" s="2"/>
    </row>
    <row r="348" spans="1:11">
      <c r="A348" s="9" t="s">
        <v>767</v>
      </c>
      <c r="B348" s="31" t="s">
        <v>388</v>
      </c>
      <c r="C348" s="44"/>
      <c r="D348" s="42">
        <v>1</v>
      </c>
      <c r="E348" s="46">
        <v>7</v>
      </c>
      <c r="F348" s="89">
        <v>7.2730399999999999</v>
      </c>
      <c r="G348" s="2"/>
      <c r="H348" s="2"/>
      <c r="I348" s="2"/>
      <c r="J348" s="2"/>
      <c r="K348" s="2"/>
    </row>
    <row r="349" spans="1:11">
      <c r="A349" s="9" t="s">
        <v>767</v>
      </c>
      <c r="B349" s="25" t="s">
        <v>389</v>
      </c>
      <c r="C349" s="44"/>
      <c r="D349" s="42">
        <v>1</v>
      </c>
      <c r="E349" s="48">
        <v>7</v>
      </c>
      <c r="F349" s="89">
        <v>7.3098999999999998</v>
      </c>
      <c r="G349" s="2"/>
      <c r="H349" s="2"/>
      <c r="I349" s="2"/>
      <c r="J349" s="2"/>
      <c r="K349" s="2"/>
    </row>
    <row r="350" spans="1:11">
      <c r="A350" s="9" t="s">
        <v>767</v>
      </c>
      <c r="B350" s="25" t="s">
        <v>390</v>
      </c>
      <c r="C350" s="44"/>
      <c r="D350" s="42">
        <v>1</v>
      </c>
      <c r="E350" s="48">
        <v>7</v>
      </c>
      <c r="F350" s="89">
        <v>7.1636199999999999</v>
      </c>
      <c r="G350" s="2"/>
      <c r="H350" s="2"/>
      <c r="I350" s="2"/>
      <c r="J350" s="2"/>
      <c r="K350" s="2"/>
    </row>
    <row r="351" spans="1:11">
      <c r="A351" s="9" t="s">
        <v>767</v>
      </c>
      <c r="B351" s="25" t="s">
        <v>391</v>
      </c>
      <c r="C351" s="44"/>
      <c r="D351" s="42">
        <v>1</v>
      </c>
      <c r="E351" s="48">
        <v>7</v>
      </c>
      <c r="F351" s="89">
        <v>7.3142100000000001</v>
      </c>
      <c r="G351" s="2"/>
      <c r="H351" s="2"/>
      <c r="I351" s="2"/>
      <c r="J351" s="2"/>
      <c r="K351" s="2"/>
    </row>
    <row r="352" spans="1:11">
      <c r="A352" s="9" t="s">
        <v>767</v>
      </c>
      <c r="B352" s="25" t="s">
        <v>392</v>
      </c>
      <c r="C352" s="44"/>
      <c r="D352" s="42">
        <v>1</v>
      </c>
      <c r="E352" s="48">
        <v>7</v>
      </c>
      <c r="F352" s="89">
        <v>7.3568899999999999</v>
      </c>
      <c r="G352" s="2"/>
      <c r="H352" s="2"/>
      <c r="I352" s="2"/>
      <c r="J352" s="2"/>
      <c r="K352" s="2"/>
    </row>
    <row r="353" spans="1:11">
      <c r="A353" s="9" t="s">
        <v>767</v>
      </c>
      <c r="B353" s="25" t="s">
        <v>394</v>
      </c>
      <c r="C353" s="44"/>
      <c r="D353" s="42">
        <v>1</v>
      </c>
      <c r="E353" s="48">
        <v>7</v>
      </c>
      <c r="F353" s="89">
        <v>7.38856</v>
      </c>
      <c r="G353" s="2"/>
      <c r="H353" s="2"/>
      <c r="I353" s="2"/>
      <c r="J353" s="2"/>
      <c r="K353" s="2"/>
    </row>
    <row r="354" spans="1:11">
      <c r="A354" s="9" t="s">
        <v>767</v>
      </c>
      <c r="B354" s="25" t="s">
        <v>395</v>
      </c>
      <c r="C354" s="44"/>
      <c r="D354" s="42">
        <v>1</v>
      </c>
      <c r="E354" s="48">
        <v>7</v>
      </c>
      <c r="F354" s="89">
        <v>7.36334</v>
      </c>
      <c r="G354" s="2"/>
      <c r="H354" s="2"/>
      <c r="I354" s="2"/>
      <c r="J354" s="2"/>
      <c r="K354" s="2"/>
    </row>
    <row r="355" spans="1:11">
      <c r="A355" s="9" t="s">
        <v>767</v>
      </c>
      <c r="B355" s="25" t="s">
        <v>397</v>
      </c>
      <c r="C355" s="44"/>
      <c r="D355" s="42">
        <v>1</v>
      </c>
      <c r="E355" s="48">
        <v>7</v>
      </c>
      <c r="F355" s="89">
        <v>7.1873800000000001</v>
      </c>
      <c r="G355" s="2"/>
      <c r="H355" s="2"/>
      <c r="I355" s="2"/>
      <c r="J355" s="2"/>
      <c r="K355" s="2"/>
    </row>
    <row r="356" spans="1:11">
      <c r="A356" s="9" t="s">
        <v>767</v>
      </c>
      <c r="B356" s="25" t="s">
        <v>398</v>
      </c>
      <c r="C356" s="44"/>
      <c r="D356" s="42">
        <v>1</v>
      </c>
      <c r="E356" s="48">
        <v>7</v>
      </c>
      <c r="F356" s="89">
        <v>7.3142100000000001</v>
      </c>
      <c r="G356" s="2"/>
      <c r="H356" s="2"/>
      <c r="I356" s="2"/>
      <c r="J356" s="2"/>
      <c r="K356" s="2"/>
    </row>
    <row r="357" spans="1:11">
      <c r="A357" s="9" t="s">
        <v>767</v>
      </c>
      <c r="B357" s="25" t="s">
        <v>400</v>
      </c>
      <c r="C357" s="44"/>
      <c r="D357" s="42">
        <v>1</v>
      </c>
      <c r="E357" s="48">
        <v>7</v>
      </c>
      <c r="F357" s="89">
        <v>7.2730399999999999</v>
      </c>
      <c r="G357" s="2"/>
      <c r="H357" s="2"/>
      <c r="I357" s="2"/>
      <c r="J357" s="2"/>
      <c r="K357" s="2"/>
    </row>
    <row r="358" spans="1:11">
      <c r="A358" s="9" t="s">
        <v>767</v>
      </c>
      <c r="B358" s="25" t="s">
        <v>402</v>
      </c>
      <c r="C358" s="44"/>
      <c r="D358" s="42">
        <v>1</v>
      </c>
      <c r="E358" s="48">
        <v>5</v>
      </c>
      <c r="F358" s="89">
        <v>7.3929400000000003</v>
      </c>
      <c r="G358" s="2"/>
      <c r="H358" s="2"/>
      <c r="I358" s="2"/>
      <c r="J358" s="2"/>
      <c r="K358" s="2"/>
    </row>
    <row r="359" spans="1:11">
      <c r="A359" s="9" t="s">
        <v>767</v>
      </c>
      <c r="B359" s="25" t="s">
        <v>403</v>
      </c>
      <c r="C359" s="44"/>
      <c r="D359" s="42">
        <v>1</v>
      </c>
      <c r="E359" s="48">
        <v>7</v>
      </c>
      <c r="F359" s="89">
        <v>7.3929400000000003</v>
      </c>
      <c r="G359" s="2"/>
      <c r="H359" s="2"/>
      <c r="I359" s="2"/>
      <c r="J359" s="2"/>
      <c r="K359" s="2"/>
    </row>
    <row r="360" spans="1:11">
      <c r="A360" s="9" t="s">
        <v>767</v>
      </c>
      <c r="B360" s="25" t="s">
        <v>407</v>
      </c>
      <c r="C360" s="44"/>
      <c r="D360" s="42">
        <v>1</v>
      </c>
      <c r="E360" s="48">
        <v>5</v>
      </c>
      <c r="F360" s="89">
        <v>7.29833</v>
      </c>
      <c r="G360" s="2"/>
      <c r="H360" s="2"/>
      <c r="I360" s="2"/>
      <c r="J360" s="2"/>
      <c r="K360" s="2"/>
    </row>
    <row r="361" spans="1:11">
      <c r="A361" s="9" t="s">
        <v>767</v>
      </c>
      <c r="B361" s="25" t="s">
        <v>408</v>
      </c>
      <c r="C361" s="44"/>
      <c r="D361" s="42">
        <v>1</v>
      </c>
      <c r="E361" s="48">
        <v>7</v>
      </c>
      <c r="F361" s="89">
        <v>7.3098999999999998</v>
      </c>
      <c r="G361" s="2"/>
      <c r="H361" s="2"/>
      <c r="I361" s="2"/>
      <c r="J361" s="2"/>
      <c r="K361" s="2"/>
    </row>
    <row r="362" spans="1:11" ht="31.5">
      <c r="A362" s="9" t="s">
        <v>767</v>
      </c>
      <c r="B362" s="25" t="s">
        <v>409</v>
      </c>
      <c r="C362" s="44"/>
      <c r="D362" s="42">
        <v>1</v>
      </c>
      <c r="E362" s="48">
        <v>5</v>
      </c>
      <c r="F362" s="89">
        <v>7.2815000000000003</v>
      </c>
      <c r="G362" s="2"/>
      <c r="H362" s="2"/>
      <c r="I362" s="2"/>
      <c r="J362" s="2"/>
      <c r="K362" s="2"/>
    </row>
    <row r="363" spans="1:11">
      <c r="A363" s="9" t="s">
        <v>767</v>
      </c>
      <c r="B363" s="25" t="s">
        <v>410</v>
      </c>
      <c r="C363" s="44"/>
      <c r="D363" s="42">
        <v>1</v>
      </c>
      <c r="E363" s="48">
        <v>7</v>
      </c>
      <c r="F363" s="89">
        <v>7.3568899999999999</v>
      </c>
      <c r="G363" s="2"/>
      <c r="H363" s="2"/>
      <c r="I363" s="2"/>
      <c r="J363" s="2"/>
      <c r="K363" s="2"/>
    </row>
    <row r="364" spans="1:11">
      <c r="A364" s="9" t="s">
        <v>767</v>
      </c>
      <c r="B364" s="25" t="s">
        <v>413</v>
      </c>
      <c r="C364" s="44"/>
      <c r="D364" s="42">
        <v>1</v>
      </c>
      <c r="E364" s="48">
        <v>5</v>
      </c>
      <c r="F364" s="89">
        <v>7.3570099999999998</v>
      </c>
      <c r="G364" s="2"/>
      <c r="H364" s="2"/>
      <c r="I364" s="2"/>
      <c r="J364" s="2"/>
      <c r="K364" s="2"/>
    </row>
    <row r="365" spans="1:11">
      <c r="A365" s="9" t="s">
        <v>767</v>
      </c>
      <c r="B365" s="25" t="s">
        <v>416</v>
      </c>
      <c r="C365" s="44"/>
      <c r="D365" s="42">
        <v>1</v>
      </c>
      <c r="E365" s="48">
        <v>7</v>
      </c>
      <c r="F365" s="89">
        <v>7.3535899999999996</v>
      </c>
      <c r="G365" s="2"/>
      <c r="H365" s="2"/>
      <c r="I365" s="2"/>
      <c r="J365" s="2"/>
      <c r="K365" s="2"/>
    </row>
    <row r="366" spans="1:11">
      <c r="A366" s="9" t="s">
        <v>767</v>
      </c>
      <c r="B366" s="25" t="s">
        <v>417</v>
      </c>
      <c r="C366" s="44"/>
      <c r="D366" s="42">
        <v>1</v>
      </c>
      <c r="E366" s="48">
        <v>7</v>
      </c>
      <c r="F366" s="89">
        <v>7.5183999999999997</v>
      </c>
      <c r="G366" s="2"/>
      <c r="H366" s="2"/>
      <c r="I366" s="2"/>
      <c r="J366" s="2"/>
      <c r="K366" s="2"/>
    </row>
    <row r="367" spans="1:11">
      <c r="A367" s="9" t="s">
        <v>767</v>
      </c>
      <c r="B367" s="25" t="s">
        <v>419</v>
      </c>
      <c r="C367" s="44"/>
      <c r="D367" s="42">
        <v>1</v>
      </c>
      <c r="E367" s="48">
        <v>7</v>
      </c>
      <c r="F367" s="89">
        <v>7.4368699999999999</v>
      </c>
      <c r="G367" s="2"/>
      <c r="H367" s="2"/>
      <c r="I367" s="2"/>
      <c r="J367" s="2"/>
      <c r="K367" s="2"/>
    </row>
    <row r="368" spans="1:11">
      <c r="A368" s="9" t="s">
        <v>767</v>
      </c>
      <c r="B368" s="25" t="s">
        <v>420</v>
      </c>
      <c r="C368" s="44"/>
      <c r="D368" s="42">
        <v>1</v>
      </c>
      <c r="E368" s="48">
        <v>7</v>
      </c>
      <c r="F368" s="89">
        <v>7.3966000000000003</v>
      </c>
      <c r="G368" s="2"/>
      <c r="H368" s="2"/>
      <c r="I368" s="2"/>
      <c r="J368" s="2"/>
      <c r="K368" s="2"/>
    </row>
    <row r="369" spans="1:11">
      <c r="A369" s="9" t="s">
        <v>767</v>
      </c>
      <c r="B369" s="25" t="s">
        <v>421</v>
      </c>
      <c r="C369" s="44"/>
      <c r="D369" s="42">
        <v>1</v>
      </c>
      <c r="E369" s="48">
        <v>5</v>
      </c>
      <c r="F369" s="89">
        <v>7.4368699999999999</v>
      </c>
      <c r="G369" s="2"/>
      <c r="H369" s="2"/>
      <c r="I369" s="2"/>
      <c r="J369" s="2"/>
      <c r="K369" s="2"/>
    </row>
    <row r="370" spans="1:11">
      <c r="A370" s="9" t="s">
        <v>767</v>
      </c>
      <c r="B370" s="25" t="s">
        <v>422</v>
      </c>
      <c r="C370" s="44"/>
      <c r="D370" s="42">
        <v>1</v>
      </c>
      <c r="E370" s="48">
        <v>7</v>
      </c>
      <c r="F370" s="89">
        <v>8.0040899999999997</v>
      </c>
      <c r="G370" s="2"/>
      <c r="H370" s="2"/>
      <c r="I370" s="2"/>
      <c r="J370" s="2"/>
      <c r="K370" s="2"/>
    </row>
    <row r="371" spans="1:11">
      <c r="A371" s="9" t="s">
        <v>767</v>
      </c>
      <c r="B371" s="25" t="s">
        <v>423</v>
      </c>
      <c r="C371" s="44"/>
      <c r="D371" s="42">
        <v>1</v>
      </c>
      <c r="E371" s="48">
        <v>5</v>
      </c>
      <c r="F371" s="89">
        <v>7.3142100000000001</v>
      </c>
      <c r="G371" s="2"/>
      <c r="H371" s="2"/>
      <c r="I371" s="2"/>
      <c r="J371" s="2"/>
      <c r="K371" s="2"/>
    </row>
    <row r="372" spans="1:11">
      <c r="A372" s="9" t="s">
        <v>767</v>
      </c>
      <c r="B372" s="25" t="s">
        <v>424</v>
      </c>
      <c r="C372" s="44"/>
      <c r="D372" s="42">
        <v>1</v>
      </c>
      <c r="E372" s="48">
        <v>5</v>
      </c>
      <c r="F372" s="89">
        <v>7.3568899999999999</v>
      </c>
      <c r="G372" s="2"/>
      <c r="H372" s="2"/>
      <c r="I372" s="2"/>
      <c r="J372" s="2"/>
      <c r="K372" s="2"/>
    </row>
    <row r="373" spans="1:11">
      <c r="A373" s="9" t="s">
        <v>767</v>
      </c>
      <c r="B373" s="25" t="s">
        <v>425</v>
      </c>
      <c r="C373" s="44"/>
      <c r="D373" s="42">
        <v>1</v>
      </c>
      <c r="E373" s="48">
        <v>7</v>
      </c>
      <c r="F373" s="89">
        <v>7.66127</v>
      </c>
      <c r="G373" s="2"/>
      <c r="H373" s="2"/>
      <c r="I373" s="2"/>
      <c r="J373" s="2"/>
      <c r="K373" s="2"/>
    </row>
    <row r="374" spans="1:11">
      <c r="A374" s="9" t="s">
        <v>767</v>
      </c>
      <c r="B374" s="25" t="s">
        <v>426</v>
      </c>
      <c r="C374" s="44"/>
      <c r="D374" s="42">
        <v>1</v>
      </c>
      <c r="E374" s="48">
        <v>7</v>
      </c>
      <c r="F374" s="89">
        <v>7.3774199999999999</v>
      </c>
      <c r="G374" s="2"/>
      <c r="H374" s="2"/>
      <c r="I374" s="2"/>
      <c r="J374" s="2"/>
      <c r="K374" s="2"/>
    </row>
    <row r="375" spans="1:11">
      <c r="A375" s="9" t="s">
        <v>767</v>
      </c>
      <c r="B375" s="25" t="s">
        <v>427</v>
      </c>
      <c r="C375" s="44"/>
      <c r="D375" s="42">
        <v>1</v>
      </c>
      <c r="E375" s="48">
        <v>7</v>
      </c>
      <c r="F375" s="89">
        <v>7.2657499999999997</v>
      </c>
      <c r="G375" s="2"/>
      <c r="H375" s="2"/>
      <c r="I375" s="2"/>
      <c r="J375" s="2"/>
      <c r="K375" s="2"/>
    </row>
    <row r="376" spans="1:11">
      <c r="A376" s="9" t="s">
        <v>767</v>
      </c>
      <c r="B376" s="25" t="s">
        <v>428</v>
      </c>
      <c r="C376" s="44"/>
      <c r="D376" s="42">
        <v>1</v>
      </c>
      <c r="E376" s="48">
        <v>5</v>
      </c>
      <c r="F376" s="89">
        <v>7.4683200000000003</v>
      </c>
      <c r="G376" s="2"/>
      <c r="H376" s="2"/>
      <c r="I376" s="2"/>
      <c r="J376" s="2"/>
      <c r="K376" s="2"/>
    </row>
    <row r="377" spans="1:11">
      <c r="A377" s="9" t="s">
        <v>767</v>
      </c>
      <c r="B377" s="25" t="s">
        <v>429</v>
      </c>
      <c r="C377" s="44"/>
      <c r="D377" s="42">
        <v>1</v>
      </c>
      <c r="E377" s="48">
        <v>7</v>
      </c>
      <c r="F377" s="89">
        <v>7.9813200000000002</v>
      </c>
      <c r="G377" s="2"/>
      <c r="H377" s="2"/>
      <c r="I377" s="2"/>
      <c r="J377" s="2"/>
      <c r="K377" s="2"/>
    </row>
    <row r="378" spans="1:11">
      <c r="A378" s="9" t="s">
        <v>767</v>
      </c>
      <c r="B378" s="25" t="s">
        <v>430</v>
      </c>
      <c r="C378" s="44"/>
      <c r="D378" s="42">
        <v>1</v>
      </c>
      <c r="E378" s="48">
        <v>11</v>
      </c>
      <c r="F378" s="89">
        <v>7.3166200000000003</v>
      </c>
      <c r="G378" s="2"/>
      <c r="H378" s="2"/>
      <c r="I378" s="2"/>
      <c r="J378" s="2"/>
      <c r="K378" s="2"/>
    </row>
    <row r="379" spans="1:11">
      <c r="A379" s="9" t="s">
        <v>767</v>
      </c>
      <c r="B379" s="25" t="s">
        <v>431</v>
      </c>
      <c r="C379" s="44"/>
      <c r="D379" s="42">
        <v>1</v>
      </c>
      <c r="E379" s="48">
        <v>7</v>
      </c>
      <c r="F379" s="89">
        <v>7.3166599999999997</v>
      </c>
      <c r="G379" s="2"/>
      <c r="H379" s="2"/>
      <c r="I379" s="2"/>
      <c r="J379" s="2"/>
      <c r="K379" s="2"/>
    </row>
    <row r="380" spans="1:11">
      <c r="A380" s="9" t="s">
        <v>767</v>
      </c>
      <c r="B380" s="25" t="s">
        <v>434</v>
      </c>
      <c r="C380" s="44"/>
      <c r="D380" s="42">
        <v>1</v>
      </c>
      <c r="E380" s="48">
        <v>7</v>
      </c>
      <c r="F380" s="89">
        <v>7.3771500000000003</v>
      </c>
      <c r="G380" s="2"/>
      <c r="H380" s="2"/>
      <c r="I380" s="2"/>
      <c r="J380" s="2"/>
      <c r="K380" s="2"/>
    </row>
    <row r="381" spans="1:11" ht="31.5">
      <c r="A381" s="9" t="s">
        <v>767</v>
      </c>
      <c r="B381" s="25" t="s">
        <v>436</v>
      </c>
      <c r="C381" s="44"/>
      <c r="D381" s="42">
        <v>1</v>
      </c>
      <c r="E381" s="48">
        <v>5</v>
      </c>
      <c r="F381" s="89">
        <v>14.47383</v>
      </c>
      <c r="G381" s="2"/>
      <c r="H381" s="2"/>
      <c r="I381" s="2"/>
      <c r="J381" s="2"/>
      <c r="K381" s="2"/>
    </row>
    <row r="382" spans="1:11">
      <c r="A382" s="9" t="s">
        <v>767</v>
      </c>
      <c r="B382" s="25" t="s">
        <v>437</v>
      </c>
      <c r="C382" s="44"/>
      <c r="D382" s="42">
        <v>1</v>
      </c>
      <c r="E382" s="48">
        <v>7</v>
      </c>
      <c r="F382" s="89">
        <v>7.76816</v>
      </c>
      <c r="G382" s="2"/>
      <c r="H382" s="2"/>
      <c r="I382" s="2"/>
      <c r="J382" s="2"/>
      <c r="K382" s="2"/>
    </row>
    <row r="383" spans="1:11">
      <c r="A383" s="9" t="s">
        <v>767</v>
      </c>
      <c r="B383" s="25" t="s">
        <v>438</v>
      </c>
      <c r="C383" s="44"/>
      <c r="D383" s="42">
        <v>1</v>
      </c>
      <c r="E383" s="48">
        <v>5</v>
      </c>
      <c r="F383" s="89">
        <v>7.3535899999999996</v>
      </c>
      <c r="G383" s="2"/>
      <c r="H383" s="2"/>
      <c r="I383" s="2"/>
      <c r="J383" s="2"/>
      <c r="K383" s="2"/>
    </row>
    <row r="384" spans="1:11">
      <c r="A384" s="9" t="s">
        <v>767</v>
      </c>
      <c r="B384" s="25" t="s">
        <v>440</v>
      </c>
      <c r="C384" s="44"/>
      <c r="D384" s="42">
        <v>1</v>
      </c>
      <c r="E384" s="48">
        <v>7</v>
      </c>
      <c r="F384" s="89">
        <v>7.5720200000000002</v>
      </c>
      <c r="G384" s="2"/>
      <c r="H384" s="2"/>
      <c r="I384" s="2"/>
      <c r="J384" s="2"/>
      <c r="K384" s="2"/>
    </row>
    <row r="385" spans="1:11">
      <c r="A385" s="9" t="s">
        <v>767</v>
      </c>
      <c r="B385" s="25" t="s">
        <v>441</v>
      </c>
      <c r="C385" s="44"/>
      <c r="D385" s="42">
        <v>1</v>
      </c>
      <c r="E385" s="48">
        <v>5</v>
      </c>
      <c r="F385" s="89">
        <v>7.3966000000000003</v>
      </c>
      <c r="G385" s="2"/>
      <c r="H385" s="2"/>
      <c r="I385" s="2"/>
      <c r="J385" s="2"/>
      <c r="K385" s="2"/>
    </row>
    <row r="386" spans="1:11">
      <c r="A386" s="9" t="s">
        <v>767</v>
      </c>
      <c r="B386" s="25" t="s">
        <v>443</v>
      </c>
      <c r="C386" s="44"/>
      <c r="D386" s="42">
        <v>1</v>
      </c>
      <c r="E386" s="48">
        <v>7</v>
      </c>
      <c r="F386" s="89">
        <v>7.3568899999999999</v>
      </c>
      <c r="G386" s="2"/>
      <c r="H386" s="2"/>
      <c r="I386" s="2"/>
      <c r="J386" s="2"/>
      <c r="K386" s="2"/>
    </row>
    <row r="387" spans="1:11">
      <c r="A387" s="9" t="s">
        <v>767</v>
      </c>
      <c r="B387" s="25" t="s">
        <v>447</v>
      </c>
      <c r="C387" s="44"/>
      <c r="D387" s="42">
        <v>1</v>
      </c>
      <c r="E387" s="48">
        <v>3</v>
      </c>
      <c r="F387" s="89">
        <v>13.60427</v>
      </c>
      <c r="G387" s="2"/>
      <c r="H387" s="2"/>
      <c r="I387" s="2"/>
      <c r="J387" s="2"/>
      <c r="K387" s="2"/>
    </row>
    <row r="388" spans="1:11">
      <c r="A388" s="9" t="s">
        <v>767</v>
      </c>
      <c r="B388" s="25" t="s">
        <v>452</v>
      </c>
      <c r="C388" s="44"/>
      <c r="D388" s="42">
        <v>1</v>
      </c>
      <c r="E388" s="48">
        <v>3</v>
      </c>
      <c r="F388" s="89">
        <v>7.3568899999999999</v>
      </c>
      <c r="G388" s="2"/>
      <c r="H388" s="2"/>
      <c r="I388" s="2"/>
      <c r="J388" s="2"/>
      <c r="K388" s="2"/>
    </row>
    <row r="389" spans="1:11" ht="31.5">
      <c r="A389" s="9" t="s">
        <v>767</v>
      </c>
      <c r="B389" s="25" t="s">
        <v>453</v>
      </c>
      <c r="C389" s="44"/>
      <c r="D389" s="42">
        <v>1</v>
      </c>
      <c r="E389" s="48">
        <v>7</v>
      </c>
      <c r="F389" s="89">
        <v>7.6365699999999999</v>
      </c>
      <c r="G389" s="2"/>
      <c r="H389" s="2"/>
      <c r="I389" s="2"/>
      <c r="J389" s="2"/>
      <c r="K389" s="2"/>
    </row>
    <row r="390" spans="1:11" ht="31.5">
      <c r="A390" s="9" t="s">
        <v>767</v>
      </c>
      <c r="B390" s="25" t="s">
        <v>455</v>
      </c>
      <c r="C390" s="44"/>
      <c r="D390" s="42">
        <v>1</v>
      </c>
      <c r="E390" s="48">
        <v>7</v>
      </c>
      <c r="F390" s="89">
        <v>8.1706199999999995</v>
      </c>
      <c r="G390" s="2"/>
      <c r="H390" s="2"/>
      <c r="I390" s="2"/>
      <c r="J390" s="2"/>
      <c r="K390" s="2"/>
    </row>
    <row r="391" spans="1:11">
      <c r="A391" s="9" t="s">
        <v>767</v>
      </c>
      <c r="B391" s="25" t="s">
        <v>456</v>
      </c>
      <c r="C391" s="44"/>
      <c r="D391" s="42">
        <v>1</v>
      </c>
      <c r="E391" s="48">
        <v>7</v>
      </c>
      <c r="F391" s="89">
        <v>7.3653899999999997</v>
      </c>
      <c r="G391" s="2"/>
      <c r="H391" s="2"/>
      <c r="I391" s="2"/>
      <c r="J391" s="2"/>
      <c r="K391" s="2"/>
    </row>
    <row r="392" spans="1:11">
      <c r="A392" s="9" t="s">
        <v>767</v>
      </c>
      <c r="B392" s="25" t="s">
        <v>457</v>
      </c>
      <c r="C392" s="44"/>
      <c r="D392" s="42">
        <v>1</v>
      </c>
      <c r="E392" s="48">
        <v>7</v>
      </c>
      <c r="F392" s="89">
        <v>7.3261599999999998</v>
      </c>
      <c r="G392" s="2"/>
      <c r="H392" s="2"/>
      <c r="I392" s="2"/>
      <c r="J392" s="2"/>
      <c r="K392" s="2"/>
    </row>
    <row r="393" spans="1:11" ht="31.5">
      <c r="A393" s="9" t="s">
        <v>767</v>
      </c>
      <c r="B393" s="25" t="s">
        <v>463</v>
      </c>
      <c r="C393" s="44"/>
      <c r="D393" s="42">
        <v>1</v>
      </c>
      <c r="E393" s="48">
        <v>7</v>
      </c>
      <c r="F393" s="89">
        <v>7.2722800000000003</v>
      </c>
      <c r="G393" s="2"/>
      <c r="H393" s="2"/>
      <c r="I393" s="2"/>
      <c r="J393" s="2"/>
      <c r="K393" s="2"/>
    </row>
    <row r="394" spans="1:11">
      <c r="A394" s="9" t="s">
        <v>767</v>
      </c>
      <c r="B394" s="25" t="s">
        <v>464</v>
      </c>
      <c r="C394" s="44"/>
      <c r="D394" s="42">
        <v>1</v>
      </c>
      <c r="E394" s="48">
        <v>7</v>
      </c>
      <c r="F394" s="89">
        <v>7.3085800000000001</v>
      </c>
      <c r="G394" s="2"/>
      <c r="H394" s="2"/>
      <c r="I394" s="2"/>
      <c r="J394" s="2"/>
      <c r="K394" s="2"/>
    </row>
    <row r="395" spans="1:11">
      <c r="A395" s="9" t="s">
        <v>767</v>
      </c>
      <c r="B395" s="25" t="s">
        <v>465</v>
      </c>
      <c r="C395" s="44"/>
      <c r="D395" s="42">
        <v>1</v>
      </c>
      <c r="E395" s="48">
        <v>5</v>
      </c>
      <c r="F395" s="89">
        <v>7.4368699999999999</v>
      </c>
      <c r="G395" s="2"/>
      <c r="H395" s="2"/>
      <c r="I395" s="2"/>
      <c r="J395" s="2"/>
      <c r="K395" s="2"/>
    </row>
    <row r="396" spans="1:11">
      <c r="A396" s="9" t="s">
        <v>767</v>
      </c>
      <c r="B396" s="25" t="s">
        <v>467</v>
      </c>
      <c r="C396" s="44"/>
      <c r="D396" s="42">
        <v>1</v>
      </c>
      <c r="E396" s="48">
        <v>5</v>
      </c>
      <c r="F396" s="89">
        <v>8.1884099999999993</v>
      </c>
      <c r="G396" s="2"/>
      <c r="H396" s="2"/>
      <c r="I396" s="2"/>
      <c r="J396" s="2"/>
      <c r="K396" s="2"/>
    </row>
    <row r="397" spans="1:11">
      <c r="A397" s="9" t="s">
        <v>767</v>
      </c>
      <c r="B397" s="25" t="s">
        <v>468</v>
      </c>
      <c r="C397" s="44"/>
      <c r="D397" s="42">
        <v>1</v>
      </c>
      <c r="E397" s="48">
        <v>5</v>
      </c>
      <c r="F397" s="89">
        <v>7.1800499999999996</v>
      </c>
    </row>
    <row r="398" spans="1:11">
      <c r="A398" s="9" t="s">
        <v>767</v>
      </c>
      <c r="B398" s="25" t="s">
        <v>469</v>
      </c>
      <c r="C398" s="44"/>
      <c r="D398" s="42">
        <v>1</v>
      </c>
      <c r="E398" s="48">
        <v>7</v>
      </c>
      <c r="F398" s="89">
        <v>7.2815000000000003</v>
      </c>
    </row>
    <row r="399" spans="1:11">
      <c r="A399" s="9" t="s">
        <v>767</v>
      </c>
      <c r="B399" s="25" t="s">
        <v>470</v>
      </c>
      <c r="C399" s="44"/>
      <c r="D399" s="42">
        <v>1</v>
      </c>
      <c r="E399" s="48">
        <v>7</v>
      </c>
      <c r="F399" s="89">
        <v>7.3966000000000003</v>
      </c>
    </row>
    <row r="400" spans="1:11">
      <c r="A400" s="9" t="s">
        <v>767</v>
      </c>
      <c r="B400" s="25" t="s">
        <v>471</v>
      </c>
      <c r="C400" s="44"/>
      <c r="D400" s="42">
        <v>1</v>
      </c>
      <c r="E400" s="48">
        <v>7</v>
      </c>
      <c r="F400" s="89">
        <v>7.3966000000000003</v>
      </c>
    </row>
    <row r="401" spans="1:6">
      <c r="A401" s="9" t="s">
        <v>767</v>
      </c>
      <c r="B401" s="25" t="s">
        <v>472</v>
      </c>
      <c r="C401" s="44"/>
      <c r="D401" s="42">
        <v>1</v>
      </c>
      <c r="E401" s="48">
        <v>7</v>
      </c>
      <c r="F401" s="89">
        <v>7.6826999999999996</v>
      </c>
    </row>
    <row r="402" spans="1:6">
      <c r="A402" s="9" t="s">
        <v>767</v>
      </c>
      <c r="B402" s="25" t="s">
        <v>473</v>
      </c>
      <c r="C402" s="44"/>
      <c r="D402" s="42">
        <v>1</v>
      </c>
      <c r="E402" s="48">
        <v>5</v>
      </c>
      <c r="F402" s="89">
        <v>7.4368699999999999</v>
      </c>
    </row>
    <row r="403" spans="1:6">
      <c r="A403" s="9" t="s">
        <v>767</v>
      </c>
      <c r="B403" s="25" t="s">
        <v>475</v>
      </c>
      <c r="C403" s="44"/>
      <c r="D403" s="42">
        <v>1</v>
      </c>
      <c r="E403" s="48">
        <v>5</v>
      </c>
      <c r="F403" s="89">
        <v>7.2730399999999999</v>
      </c>
    </row>
    <row r="404" spans="1:6">
      <c r="A404" s="9" t="s">
        <v>767</v>
      </c>
      <c r="B404" s="25" t="s">
        <v>476</v>
      </c>
      <c r="C404" s="44"/>
      <c r="D404" s="42">
        <v>1</v>
      </c>
      <c r="E404" s="48">
        <v>6</v>
      </c>
      <c r="F404" s="89">
        <v>7.4368699999999999</v>
      </c>
    </row>
    <row r="405" spans="1:6">
      <c r="A405" s="9" t="s">
        <v>767</v>
      </c>
      <c r="B405" s="25" t="s">
        <v>477</v>
      </c>
      <c r="C405" s="44"/>
      <c r="D405" s="42">
        <v>1</v>
      </c>
      <c r="E405" s="48">
        <v>7</v>
      </c>
      <c r="F405" s="89">
        <v>7.4004200000000004</v>
      </c>
    </row>
    <row r="406" spans="1:6">
      <c r="A406" s="9" t="s">
        <v>767</v>
      </c>
      <c r="B406" s="25" t="s">
        <v>479</v>
      </c>
      <c r="C406" s="44"/>
      <c r="D406" s="42">
        <v>1</v>
      </c>
      <c r="E406" s="48">
        <v>7</v>
      </c>
      <c r="F406" s="89">
        <v>7.2657499999999997</v>
      </c>
    </row>
    <row r="407" spans="1:6">
      <c r="A407" s="9" t="s">
        <v>767</v>
      </c>
      <c r="B407" s="25" t="s">
        <v>481</v>
      </c>
      <c r="C407" s="44"/>
      <c r="D407" s="42">
        <v>1</v>
      </c>
      <c r="E407" s="48">
        <v>7</v>
      </c>
      <c r="F407" s="89">
        <v>7.3615300000000001</v>
      </c>
    </row>
    <row r="408" spans="1:6">
      <c r="A408" s="9" t="s">
        <v>767</v>
      </c>
      <c r="B408" s="25" t="s">
        <v>482</v>
      </c>
      <c r="C408" s="44"/>
      <c r="D408" s="42">
        <v>1</v>
      </c>
      <c r="E408" s="48">
        <v>5</v>
      </c>
      <c r="F408" s="89">
        <v>7.3277700000000001</v>
      </c>
    </row>
    <row r="409" spans="1:6">
      <c r="A409" s="9" t="s">
        <v>767</v>
      </c>
      <c r="B409" s="25" t="s">
        <v>483</v>
      </c>
      <c r="C409" s="44"/>
      <c r="D409" s="42">
        <v>1</v>
      </c>
      <c r="E409" s="48">
        <v>7</v>
      </c>
      <c r="F409" s="89">
        <v>7.4368699999999999</v>
      </c>
    </row>
    <row r="410" spans="1:6">
      <c r="A410" s="9" t="s">
        <v>767</v>
      </c>
      <c r="B410" s="25" t="s">
        <v>484</v>
      </c>
      <c r="C410" s="44"/>
      <c r="D410" s="42">
        <v>1</v>
      </c>
      <c r="E410" s="48">
        <v>7</v>
      </c>
      <c r="F410" s="89">
        <v>7.4368699999999999</v>
      </c>
    </row>
    <row r="411" spans="1:6">
      <c r="A411" s="9" t="s">
        <v>767</v>
      </c>
      <c r="B411" s="25" t="s">
        <v>486</v>
      </c>
      <c r="C411" s="44"/>
      <c r="D411" s="42">
        <v>1</v>
      </c>
      <c r="E411" s="48">
        <v>7</v>
      </c>
      <c r="F411" s="89">
        <v>8.0075800000000008</v>
      </c>
    </row>
    <row r="412" spans="1:6">
      <c r="A412" s="9" t="s">
        <v>767</v>
      </c>
      <c r="B412" s="25" t="s">
        <v>487</v>
      </c>
      <c r="C412" s="44"/>
      <c r="D412" s="42">
        <v>1</v>
      </c>
      <c r="E412" s="48">
        <v>7</v>
      </c>
      <c r="F412" s="89">
        <v>7.9813200000000002</v>
      </c>
    </row>
    <row r="413" spans="1:6">
      <c r="A413" s="9" t="s">
        <v>767</v>
      </c>
      <c r="B413" s="25" t="s">
        <v>488</v>
      </c>
      <c r="C413" s="44"/>
      <c r="D413" s="42">
        <v>1</v>
      </c>
      <c r="E413" s="48">
        <v>5</v>
      </c>
      <c r="F413" s="89">
        <v>7.2641400000000003</v>
      </c>
    </row>
    <row r="414" spans="1:6">
      <c r="A414" s="9" t="s">
        <v>767</v>
      </c>
      <c r="B414" s="25" t="s">
        <v>489</v>
      </c>
      <c r="C414" s="44"/>
      <c r="D414" s="42">
        <v>1</v>
      </c>
      <c r="E414" s="48">
        <v>7</v>
      </c>
      <c r="F414" s="89">
        <v>7.2042599999999997</v>
      </c>
    </row>
    <row r="415" spans="1:6">
      <c r="A415" s="9" t="s">
        <v>767</v>
      </c>
      <c r="B415" s="25" t="s">
        <v>490</v>
      </c>
      <c r="C415" s="44"/>
      <c r="D415" s="42">
        <v>1</v>
      </c>
      <c r="E415" s="48">
        <v>7</v>
      </c>
      <c r="F415" s="89">
        <v>7.3841200000000002</v>
      </c>
    </row>
    <row r="416" spans="1:6">
      <c r="A416" s="9" t="s">
        <v>767</v>
      </c>
      <c r="B416" s="25" t="s">
        <v>491</v>
      </c>
      <c r="C416" s="44"/>
      <c r="D416" s="42">
        <v>1</v>
      </c>
      <c r="E416" s="48">
        <v>7</v>
      </c>
      <c r="F416" s="89">
        <v>7.4368699999999999</v>
      </c>
    </row>
    <row r="417" spans="1:6">
      <c r="A417" s="9" t="s">
        <v>767</v>
      </c>
      <c r="B417" s="25" t="s">
        <v>492</v>
      </c>
      <c r="C417" s="44"/>
      <c r="D417" s="42">
        <v>1</v>
      </c>
      <c r="E417" s="48">
        <v>7</v>
      </c>
      <c r="F417" s="89">
        <v>7.35053</v>
      </c>
    </row>
    <row r="418" spans="1:6">
      <c r="A418" s="9" t="s">
        <v>767</v>
      </c>
      <c r="B418" s="25" t="s">
        <v>493</v>
      </c>
      <c r="C418" s="44"/>
      <c r="D418" s="42">
        <v>1</v>
      </c>
      <c r="E418" s="48">
        <v>6</v>
      </c>
      <c r="F418" s="89">
        <v>7.3135599999999998</v>
      </c>
    </row>
    <row r="419" spans="1:6">
      <c r="A419" s="9" t="s">
        <v>767</v>
      </c>
      <c r="B419" s="25" t="s">
        <v>494</v>
      </c>
      <c r="C419" s="44"/>
      <c r="D419" s="42">
        <v>1</v>
      </c>
      <c r="E419" s="48">
        <v>7</v>
      </c>
      <c r="F419" s="89">
        <v>7.2815000000000003</v>
      </c>
    </row>
    <row r="420" spans="1:6">
      <c r="A420" s="9" t="s">
        <v>767</v>
      </c>
      <c r="B420" s="25" t="s">
        <v>495</v>
      </c>
      <c r="C420" s="44"/>
      <c r="D420" s="42">
        <v>1</v>
      </c>
      <c r="E420" s="48">
        <v>7</v>
      </c>
      <c r="F420" s="89">
        <v>7.4368699999999999</v>
      </c>
    </row>
    <row r="421" spans="1:6">
      <c r="A421" s="9" t="s">
        <v>767</v>
      </c>
      <c r="B421" s="25" t="s">
        <v>496</v>
      </c>
      <c r="C421" s="44"/>
      <c r="D421" s="42">
        <v>1</v>
      </c>
      <c r="E421" s="48">
        <v>4</v>
      </c>
      <c r="F421" s="89">
        <v>7.2657100000000003</v>
      </c>
    </row>
    <row r="422" spans="1:6">
      <c r="A422" s="9" t="s">
        <v>767</v>
      </c>
      <c r="B422" s="25" t="s">
        <v>497</v>
      </c>
      <c r="C422" s="44"/>
      <c r="D422" s="42">
        <v>1</v>
      </c>
      <c r="E422" s="48">
        <v>7</v>
      </c>
      <c r="F422" s="89">
        <v>7.2657100000000003</v>
      </c>
    </row>
    <row r="423" spans="1:6">
      <c r="A423" s="9" t="s">
        <v>767</v>
      </c>
      <c r="B423" s="25" t="s">
        <v>498</v>
      </c>
      <c r="C423" s="44"/>
      <c r="D423" s="42">
        <v>1</v>
      </c>
      <c r="E423" s="48">
        <v>4</v>
      </c>
      <c r="F423" s="89">
        <v>7.1991800000000001</v>
      </c>
    </row>
    <row r="424" spans="1:6">
      <c r="A424" s="9" t="s">
        <v>767</v>
      </c>
      <c r="B424" s="25" t="s">
        <v>499</v>
      </c>
      <c r="C424" s="44"/>
      <c r="D424" s="42">
        <v>1</v>
      </c>
      <c r="E424" s="48">
        <v>7</v>
      </c>
      <c r="F424" s="89">
        <v>7.3261599999999998</v>
      </c>
    </row>
    <row r="425" spans="1:6">
      <c r="A425" s="9" t="s">
        <v>767</v>
      </c>
      <c r="B425" s="25" t="s">
        <v>500</v>
      </c>
      <c r="C425" s="44"/>
      <c r="D425" s="42">
        <v>1</v>
      </c>
      <c r="E425" s="48">
        <v>5</v>
      </c>
      <c r="F425" s="89">
        <v>7.1817000000000002</v>
      </c>
    </row>
    <row r="426" spans="1:6">
      <c r="A426" s="9" t="s">
        <v>767</v>
      </c>
      <c r="B426" s="25" t="s">
        <v>501</v>
      </c>
      <c r="C426" s="44"/>
      <c r="D426" s="42">
        <v>1</v>
      </c>
      <c r="E426" s="48">
        <v>7</v>
      </c>
      <c r="F426" s="89">
        <v>7.2899200000000004</v>
      </c>
    </row>
    <row r="427" spans="1:6">
      <c r="A427" s="9" t="s">
        <v>767</v>
      </c>
      <c r="B427" s="25" t="s">
        <v>502</v>
      </c>
      <c r="C427" s="44"/>
      <c r="D427" s="42">
        <v>1</v>
      </c>
      <c r="E427" s="48">
        <v>7</v>
      </c>
      <c r="F427" s="89">
        <v>7.3326799999999999</v>
      </c>
    </row>
    <row r="428" spans="1:6">
      <c r="A428" s="9" t="s">
        <v>767</v>
      </c>
      <c r="B428" s="25" t="s">
        <v>503</v>
      </c>
      <c r="C428" s="44"/>
      <c r="D428" s="42">
        <v>1</v>
      </c>
      <c r="E428" s="48">
        <v>7</v>
      </c>
      <c r="F428" s="89">
        <v>7.2722800000000003</v>
      </c>
    </row>
    <row r="429" spans="1:6">
      <c r="A429" s="9" t="s">
        <v>767</v>
      </c>
      <c r="B429" s="25" t="s">
        <v>504</v>
      </c>
      <c r="C429" s="44"/>
      <c r="D429" s="42">
        <v>1</v>
      </c>
      <c r="E429" s="48">
        <v>7</v>
      </c>
      <c r="F429" s="89">
        <v>7.1958399999999996</v>
      </c>
    </row>
    <row r="430" spans="1:6">
      <c r="A430" s="9" t="s">
        <v>767</v>
      </c>
      <c r="B430" s="25" t="s">
        <v>505</v>
      </c>
      <c r="C430" s="44"/>
      <c r="D430" s="42">
        <v>1</v>
      </c>
      <c r="E430" s="48">
        <v>5</v>
      </c>
      <c r="F430" s="89">
        <v>14.29635</v>
      </c>
    </row>
    <row r="431" spans="1:6">
      <c r="A431" s="9" t="s">
        <v>767</v>
      </c>
      <c r="B431" s="25" t="s">
        <v>506</v>
      </c>
      <c r="C431" s="44"/>
      <c r="D431" s="42">
        <v>1</v>
      </c>
      <c r="E431" s="48">
        <v>7</v>
      </c>
      <c r="F431" s="89">
        <v>7.1958399999999996</v>
      </c>
    </row>
    <row r="432" spans="1:6">
      <c r="A432" s="9" t="s">
        <v>767</v>
      </c>
      <c r="B432" s="25" t="s">
        <v>507</v>
      </c>
      <c r="C432" s="44"/>
      <c r="D432" s="42">
        <v>1</v>
      </c>
      <c r="E432" s="48">
        <v>7</v>
      </c>
      <c r="F432" s="89">
        <v>7.1784800000000004</v>
      </c>
    </row>
    <row r="433" spans="1:6">
      <c r="A433" s="9" t="s">
        <v>767</v>
      </c>
      <c r="B433" s="25" t="s">
        <v>508</v>
      </c>
      <c r="C433" s="44"/>
      <c r="D433" s="42">
        <v>1</v>
      </c>
      <c r="E433" s="48">
        <v>7</v>
      </c>
      <c r="F433" s="89">
        <v>7.3704599999999996</v>
      </c>
    </row>
    <row r="434" spans="1:6">
      <c r="A434" s="9" t="s">
        <v>767</v>
      </c>
      <c r="B434" s="25" t="s">
        <v>509</v>
      </c>
      <c r="C434" s="44"/>
      <c r="D434" s="42">
        <v>1</v>
      </c>
      <c r="E434" s="48">
        <v>7</v>
      </c>
      <c r="F434" s="89">
        <v>7.2641400000000003</v>
      </c>
    </row>
    <row r="435" spans="1:6">
      <c r="A435" s="9" t="s">
        <v>767</v>
      </c>
      <c r="B435" s="25" t="s">
        <v>510</v>
      </c>
      <c r="C435" s="44"/>
      <c r="D435" s="42">
        <v>1</v>
      </c>
      <c r="E435" s="48">
        <v>5</v>
      </c>
      <c r="F435" s="89">
        <v>7.3277700000000001</v>
      </c>
    </row>
    <row r="436" spans="1:6">
      <c r="A436" s="9" t="s">
        <v>767</v>
      </c>
      <c r="B436" s="25" t="s">
        <v>512</v>
      </c>
      <c r="C436" s="44"/>
      <c r="D436" s="42">
        <v>1</v>
      </c>
      <c r="E436" s="48">
        <v>5</v>
      </c>
      <c r="F436" s="89">
        <v>7.3261599999999998</v>
      </c>
    </row>
    <row r="437" spans="1:6">
      <c r="A437" s="9" t="s">
        <v>767</v>
      </c>
      <c r="B437" s="25" t="s">
        <v>513</v>
      </c>
      <c r="C437" s="44"/>
      <c r="D437" s="42">
        <v>1</v>
      </c>
      <c r="E437" s="48">
        <v>7</v>
      </c>
      <c r="F437" s="89">
        <v>7.1873800000000001</v>
      </c>
    </row>
    <row r="438" spans="1:6" ht="31.5">
      <c r="A438" s="9" t="s">
        <v>767</v>
      </c>
      <c r="B438" s="25" t="s">
        <v>514</v>
      </c>
      <c r="C438" s="44"/>
      <c r="D438" s="42">
        <v>1</v>
      </c>
      <c r="E438" s="48">
        <v>7</v>
      </c>
      <c r="F438" s="89">
        <v>7.4958799999999997</v>
      </c>
    </row>
    <row r="439" spans="1:6">
      <c r="A439" s="9" t="s">
        <v>767</v>
      </c>
      <c r="B439" s="25" t="s">
        <v>515</v>
      </c>
      <c r="C439" s="44"/>
      <c r="D439" s="42">
        <v>1</v>
      </c>
      <c r="E439" s="48">
        <v>5</v>
      </c>
      <c r="F439" s="89">
        <v>7.2722800000000003</v>
      </c>
    </row>
    <row r="440" spans="1:6">
      <c r="A440" s="9" t="s">
        <v>767</v>
      </c>
      <c r="B440" s="25" t="s">
        <v>516</v>
      </c>
      <c r="C440" s="44"/>
      <c r="D440" s="42">
        <v>1</v>
      </c>
      <c r="E440" s="48">
        <v>7</v>
      </c>
      <c r="F440" s="89">
        <v>7.2641400000000003</v>
      </c>
    </row>
    <row r="441" spans="1:6">
      <c r="A441" s="9" t="s">
        <v>767</v>
      </c>
      <c r="B441" s="25" t="s">
        <v>518</v>
      </c>
      <c r="C441" s="44"/>
      <c r="D441" s="42">
        <v>1</v>
      </c>
      <c r="E441" s="48">
        <v>7</v>
      </c>
      <c r="F441" s="89">
        <v>7.2641400000000003</v>
      </c>
    </row>
    <row r="442" spans="1:6">
      <c r="A442" s="9" t="s">
        <v>767</v>
      </c>
      <c r="B442" s="25" t="s">
        <v>520</v>
      </c>
      <c r="C442" s="44"/>
      <c r="D442" s="42">
        <v>1</v>
      </c>
      <c r="E442" s="48">
        <v>5</v>
      </c>
      <c r="F442" s="89">
        <v>7.4368699999999999</v>
      </c>
    </row>
    <row r="443" spans="1:6">
      <c r="A443" s="9" t="s">
        <v>767</v>
      </c>
      <c r="B443" s="25" t="s">
        <v>521</v>
      </c>
      <c r="C443" s="44"/>
      <c r="D443" s="42">
        <v>1</v>
      </c>
      <c r="E443" s="48">
        <v>7</v>
      </c>
      <c r="F443" s="89">
        <v>7.1800899999999999</v>
      </c>
    </row>
    <row r="444" spans="1:6">
      <c r="A444" s="9" t="s">
        <v>767</v>
      </c>
      <c r="B444" s="25" t="s">
        <v>522</v>
      </c>
      <c r="C444" s="44"/>
      <c r="D444" s="42">
        <v>1</v>
      </c>
      <c r="E444" s="48">
        <v>7</v>
      </c>
      <c r="F444" s="89">
        <v>7.6017999999999999</v>
      </c>
    </row>
    <row r="445" spans="1:6">
      <c r="A445" s="9" t="s">
        <v>767</v>
      </c>
      <c r="B445" s="25" t="s">
        <v>523</v>
      </c>
      <c r="C445" s="44"/>
      <c r="D445" s="42">
        <v>1</v>
      </c>
      <c r="E445" s="48">
        <v>5</v>
      </c>
      <c r="F445" s="89">
        <v>7.3135599999999998</v>
      </c>
    </row>
    <row r="446" spans="1:6">
      <c r="A446" s="9" t="s">
        <v>767</v>
      </c>
      <c r="B446" s="25" t="s">
        <v>525</v>
      </c>
      <c r="C446" s="44"/>
      <c r="D446" s="42">
        <v>1</v>
      </c>
      <c r="E446" s="48">
        <v>7</v>
      </c>
      <c r="F446" s="89">
        <v>7.3135599999999998</v>
      </c>
    </row>
    <row r="447" spans="1:6">
      <c r="A447" s="9" t="s">
        <v>767</v>
      </c>
      <c r="B447" s="25" t="s">
        <v>526</v>
      </c>
      <c r="C447" s="44"/>
      <c r="D447" s="42">
        <v>1</v>
      </c>
      <c r="E447" s="48">
        <v>5</v>
      </c>
      <c r="F447" s="89">
        <v>7.1800499999999996</v>
      </c>
    </row>
    <row r="448" spans="1:6">
      <c r="A448" s="9" t="s">
        <v>767</v>
      </c>
      <c r="B448" s="25" t="s">
        <v>528</v>
      </c>
      <c r="C448" s="44"/>
      <c r="D448" s="42">
        <v>1</v>
      </c>
      <c r="E448" s="48">
        <v>5</v>
      </c>
      <c r="F448" s="89">
        <v>7.2673199999999998</v>
      </c>
    </row>
    <row r="449" spans="1:6">
      <c r="A449" s="9" t="s">
        <v>767</v>
      </c>
      <c r="B449" s="25" t="s">
        <v>529</v>
      </c>
      <c r="C449" s="44"/>
      <c r="D449" s="42">
        <v>1</v>
      </c>
      <c r="E449" s="48">
        <v>7</v>
      </c>
      <c r="F449" s="89">
        <v>7.3535899999999996</v>
      </c>
    </row>
    <row r="450" spans="1:6">
      <c r="A450" s="9" t="s">
        <v>767</v>
      </c>
      <c r="B450" s="25" t="s">
        <v>530</v>
      </c>
      <c r="C450" s="44"/>
      <c r="D450" s="42">
        <v>1</v>
      </c>
      <c r="E450" s="48">
        <v>7</v>
      </c>
      <c r="F450" s="89">
        <v>7.3620400000000004</v>
      </c>
    </row>
    <row r="451" spans="1:6">
      <c r="A451" s="9" t="s">
        <v>767</v>
      </c>
      <c r="B451" s="25" t="s">
        <v>531</v>
      </c>
      <c r="C451" s="44"/>
      <c r="D451" s="42">
        <v>1</v>
      </c>
      <c r="E451" s="48">
        <v>7</v>
      </c>
      <c r="F451" s="89">
        <v>7.2815000000000003</v>
      </c>
    </row>
    <row r="452" spans="1:6">
      <c r="A452" s="9" t="s">
        <v>767</v>
      </c>
      <c r="B452" s="25" t="s">
        <v>532</v>
      </c>
      <c r="C452" s="44"/>
      <c r="D452" s="42">
        <v>1</v>
      </c>
      <c r="E452" s="48">
        <v>3</v>
      </c>
      <c r="F452" s="89">
        <v>7.1958399999999996</v>
      </c>
    </row>
    <row r="453" spans="1:6">
      <c r="A453" s="9" t="s">
        <v>767</v>
      </c>
      <c r="B453" s="25" t="s">
        <v>533</v>
      </c>
      <c r="C453" s="44"/>
      <c r="D453" s="42">
        <v>1</v>
      </c>
      <c r="E453" s="48">
        <v>5</v>
      </c>
      <c r="F453" s="89">
        <v>7.2815000000000003</v>
      </c>
    </row>
    <row r="454" spans="1:6">
      <c r="A454" s="9" t="s">
        <v>767</v>
      </c>
      <c r="B454" s="25" t="s">
        <v>535</v>
      </c>
      <c r="C454" s="44"/>
      <c r="D454" s="42">
        <v>1</v>
      </c>
      <c r="E454" s="48">
        <v>7</v>
      </c>
      <c r="F454" s="89">
        <v>7.2657499999999997</v>
      </c>
    </row>
    <row r="455" spans="1:6">
      <c r="A455" s="9" t="s">
        <v>767</v>
      </c>
      <c r="B455" s="25" t="s">
        <v>536</v>
      </c>
      <c r="C455" s="44"/>
      <c r="D455" s="42">
        <v>1</v>
      </c>
      <c r="E455" s="48">
        <v>7</v>
      </c>
      <c r="F455" s="89">
        <v>7.3245500000000003</v>
      </c>
    </row>
    <row r="456" spans="1:6">
      <c r="A456" s="9" t="s">
        <v>767</v>
      </c>
      <c r="B456" s="25" t="s">
        <v>537</v>
      </c>
      <c r="C456" s="44"/>
      <c r="D456" s="42">
        <v>1</v>
      </c>
      <c r="E456" s="48">
        <v>5</v>
      </c>
      <c r="F456" s="89">
        <v>7.2641400000000003</v>
      </c>
    </row>
    <row r="457" spans="1:6">
      <c r="A457" s="9" t="s">
        <v>767</v>
      </c>
      <c r="B457" s="25" t="s">
        <v>539</v>
      </c>
      <c r="C457" s="44"/>
      <c r="D457" s="42">
        <v>1</v>
      </c>
      <c r="E457" s="48">
        <v>7</v>
      </c>
      <c r="F457" s="89">
        <v>7.3620400000000004</v>
      </c>
    </row>
    <row r="458" spans="1:6">
      <c r="A458" s="9" t="s">
        <v>767</v>
      </c>
      <c r="B458" s="25" t="s">
        <v>540</v>
      </c>
      <c r="C458" s="44"/>
      <c r="D458" s="42">
        <v>1</v>
      </c>
      <c r="E458" s="48">
        <v>7</v>
      </c>
      <c r="F458" s="89">
        <v>14.391590000000001</v>
      </c>
    </row>
    <row r="459" spans="1:6">
      <c r="A459" s="9" t="s">
        <v>767</v>
      </c>
      <c r="B459" s="25" t="s">
        <v>541</v>
      </c>
      <c r="C459" s="44"/>
      <c r="D459" s="42">
        <v>1</v>
      </c>
      <c r="E459" s="48">
        <v>5</v>
      </c>
      <c r="F459" s="89">
        <v>7.26736</v>
      </c>
    </row>
    <row r="460" spans="1:6">
      <c r="A460" s="9" t="s">
        <v>767</v>
      </c>
      <c r="B460" s="25" t="s">
        <v>543</v>
      </c>
      <c r="C460" s="44"/>
      <c r="D460" s="42">
        <v>1</v>
      </c>
      <c r="E460" s="48">
        <v>7</v>
      </c>
      <c r="F460" s="89">
        <v>7.26736</v>
      </c>
    </row>
    <row r="461" spans="1:6">
      <c r="A461" s="9" t="s">
        <v>767</v>
      </c>
      <c r="B461" s="25" t="s">
        <v>544</v>
      </c>
      <c r="C461" s="44"/>
      <c r="D461" s="42">
        <v>1</v>
      </c>
      <c r="E461" s="48">
        <v>5</v>
      </c>
      <c r="F461" s="89">
        <v>7.35053</v>
      </c>
    </row>
    <row r="462" spans="1:6">
      <c r="A462" s="9" t="s">
        <v>767</v>
      </c>
      <c r="B462" s="25" t="s">
        <v>545</v>
      </c>
      <c r="C462" s="44"/>
      <c r="D462" s="42">
        <v>1</v>
      </c>
      <c r="E462" s="48">
        <v>7</v>
      </c>
      <c r="F462" s="89">
        <v>7.2641400000000003</v>
      </c>
    </row>
    <row r="463" spans="1:6">
      <c r="A463" s="9" t="s">
        <v>767</v>
      </c>
      <c r="B463" s="25" t="s">
        <v>546</v>
      </c>
      <c r="C463" s="44"/>
      <c r="D463" s="42">
        <v>1</v>
      </c>
      <c r="E463" s="48">
        <v>7</v>
      </c>
      <c r="F463" s="89">
        <v>7.1958399999999996</v>
      </c>
    </row>
    <row r="464" spans="1:6">
      <c r="A464" s="9" t="s">
        <v>767</v>
      </c>
      <c r="B464" s="25" t="s">
        <v>547</v>
      </c>
      <c r="C464" s="44"/>
      <c r="D464" s="42">
        <v>1</v>
      </c>
      <c r="E464" s="48">
        <v>5</v>
      </c>
      <c r="F464" s="89">
        <v>7.1991800000000001</v>
      </c>
    </row>
    <row r="465" spans="1:6">
      <c r="A465" s="9" t="s">
        <v>767</v>
      </c>
      <c r="B465" s="25" t="s">
        <v>548</v>
      </c>
      <c r="C465" s="44"/>
      <c r="D465" s="42">
        <v>1</v>
      </c>
      <c r="E465" s="48">
        <v>7</v>
      </c>
      <c r="F465" s="89">
        <v>7.1817000000000002</v>
      </c>
    </row>
    <row r="466" spans="1:6">
      <c r="A466" s="9" t="s">
        <v>767</v>
      </c>
      <c r="B466" s="25" t="s">
        <v>549</v>
      </c>
      <c r="C466" s="44"/>
      <c r="D466" s="42">
        <v>1</v>
      </c>
      <c r="E466" s="48">
        <v>7</v>
      </c>
      <c r="F466" s="89">
        <v>7.2815000000000003</v>
      </c>
    </row>
    <row r="467" spans="1:6">
      <c r="A467" s="9" t="s">
        <v>767</v>
      </c>
      <c r="B467" s="25" t="s">
        <v>551</v>
      </c>
      <c r="C467" s="44"/>
      <c r="D467" s="42">
        <v>1</v>
      </c>
      <c r="E467" s="48">
        <v>5</v>
      </c>
      <c r="F467" s="89">
        <v>7.1784800000000004</v>
      </c>
    </row>
    <row r="468" spans="1:6">
      <c r="A468" s="9" t="s">
        <v>767</v>
      </c>
      <c r="B468" s="25" t="s">
        <v>555</v>
      </c>
      <c r="C468" s="44"/>
      <c r="D468" s="42">
        <v>1</v>
      </c>
      <c r="E468" s="48">
        <v>7</v>
      </c>
      <c r="F468" s="89">
        <v>7.3326799999999999</v>
      </c>
    </row>
    <row r="469" spans="1:6">
      <c r="A469" s="9" t="s">
        <v>767</v>
      </c>
      <c r="B469" s="25" t="s">
        <v>556</v>
      </c>
      <c r="C469" s="44"/>
      <c r="D469" s="42">
        <v>1</v>
      </c>
      <c r="E469" s="48">
        <v>7</v>
      </c>
      <c r="F469" s="89">
        <v>7.3135599999999998</v>
      </c>
    </row>
    <row r="470" spans="1:6">
      <c r="A470" s="9" t="s">
        <v>767</v>
      </c>
      <c r="B470" s="25" t="s">
        <v>557</v>
      </c>
      <c r="C470" s="44"/>
      <c r="D470" s="42">
        <v>1</v>
      </c>
      <c r="E470" s="48">
        <v>7</v>
      </c>
      <c r="F470" s="89">
        <v>7.3704599999999996</v>
      </c>
    </row>
    <row r="471" spans="1:6">
      <c r="A471" s="9" t="s">
        <v>767</v>
      </c>
      <c r="B471" s="25" t="s">
        <v>558</v>
      </c>
      <c r="C471" s="44"/>
      <c r="D471" s="42">
        <v>1</v>
      </c>
      <c r="E471" s="48">
        <v>7</v>
      </c>
      <c r="F471" s="89">
        <v>7.1800899999999999</v>
      </c>
    </row>
    <row r="472" spans="1:6">
      <c r="A472" s="9" t="s">
        <v>767</v>
      </c>
      <c r="B472" s="25" t="s">
        <v>559</v>
      </c>
      <c r="C472" s="44"/>
      <c r="D472" s="42">
        <v>1</v>
      </c>
      <c r="E472" s="48">
        <v>7</v>
      </c>
      <c r="F472" s="89">
        <v>7.3151299999999999</v>
      </c>
    </row>
    <row r="473" spans="1:6">
      <c r="A473" s="9" t="s">
        <v>767</v>
      </c>
      <c r="B473" s="25" t="s">
        <v>560</v>
      </c>
      <c r="C473" s="44"/>
      <c r="D473" s="42">
        <v>1</v>
      </c>
      <c r="E473" s="48">
        <v>7</v>
      </c>
      <c r="F473" s="89">
        <v>7.2706200000000001</v>
      </c>
    </row>
    <row r="474" spans="1:6">
      <c r="A474" s="9" t="s">
        <v>767</v>
      </c>
      <c r="B474" s="25" t="s">
        <v>561</v>
      </c>
      <c r="C474" s="44"/>
      <c r="D474" s="42">
        <v>1</v>
      </c>
      <c r="E474" s="48">
        <v>5</v>
      </c>
      <c r="F474" s="89">
        <v>7.3620400000000004</v>
      </c>
    </row>
    <row r="475" spans="1:6">
      <c r="A475" s="9" t="s">
        <v>767</v>
      </c>
      <c r="B475" s="25" t="s">
        <v>562</v>
      </c>
      <c r="C475" s="44"/>
      <c r="D475" s="42">
        <v>1</v>
      </c>
      <c r="E475" s="48">
        <v>7</v>
      </c>
      <c r="F475" s="89">
        <v>7.2042599999999997</v>
      </c>
    </row>
    <row r="476" spans="1:6">
      <c r="A476" s="9" t="s">
        <v>767</v>
      </c>
      <c r="B476" s="25" t="s">
        <v>563</v>
      </c>
      <c r="C476" s="44"/>
      <c r="D476" s="42">
        <v>1</v>
      </c>
      <c r="E476" s="48">
        <v>7</v>
      </c>
      <c r="F476" s="89">
        <v>7.3535899999999996</v>
      </c>
    </row>
    <row r="477" spans="1:6">
      <c r="A477" s="9" t="s">
        <v>767</v>
      </c>
      <c r="B477" s="25" t="s">
        <v>564</v>
      </c>
      <c r="C477" s="44"/>
      <c r="D477" s="42">
        <v>1</v>
      </c>
      <c r="E477" s="48">
        <v>5</v>
      </c>
      <c r="F477" s="89">
        <v>7.2730399999999999</v>
      </c>
    </row>
    <row r="478" spans="1:6">
      <c r="A478" s="9" t="s">
        <v>767</v>
      </c>
      <c r="B478" s="25" t="s">
        <v>565</v>
      </c>
      <c r="C478" s="44"/>
      <c r="D478" s="42">
        <v>1</v>
      </c>
      <c r="E478" s="48">
        <v>7</v>
      </c>
      <c r="F478" s="89">
        <v>7.26736</v>
      </c>
    </row>
    <row r="479" spans="1:6">
      <c r="A479" s="9" t="s">
        <v>767</v>
      </c>
      <c r="B479" s="25" t="s">
        <v>566</v>
      </c>
      <c r="C479" s="44"/>
      <c r="D479" s="42">
        <v>1</v>
      </c>
      <c r="E479" s="48">
        <v>7</v>
      </c>
      <c r="F479" s="89">
        <v>7.35053</v>
      </c>
    </row>
    <row r="480" spans="1:6">
      <c r="A480" s="9" t="s">
        <v>767</v>
      </c>
      <c r="B480" s="25" t="s">
        <v>567</v>
      </c>
      <c r="C480" s="44"/>
      <c r="D480" s="42">
        <v>1</v>
      </c>
      <c r="E480" s="48">
        <v>7</v>
      </c>
      <c r="F480" s="89">
        <v>7.3245500000000003</v>
      </c>
    </row>
    <row r="481" spans="1:6">
      <c r="A481" s="9" t="s">
        <v>767</v>
      </c>
      <c r="B481" s="25" t="s">
        <v>568</v>
      </c>
      <c r="C481" s="44"/>
      <c r="D481" s="42">
        <v>1</v>
      </c>
      <c r="E481" s="48">
        <v>5</v>
      </c>
      <c r="F481" s="89">
        <v>7.2657100000000003</v>
      </c>
    </row>
    <row r="482" spans="1:6">
      <c r="A482" s="9" t="s">
        <v>767</v>
      </c>
      <c r="B482" s="25" t="s">
        <v>569</v>
      </c>
      <c r="C482" s="44"/>
      <c r="D482" s="42">
        <v>1</v>
      </c>
      <c r="E482" s="48">
        <v>7</v>
      </c>
      <c r="F482" s="89">
        <v>7.3653899999999997</v>
      </c>
    </row>
    <row r="483" spans="1:6">
      <c r="A483" s="9" t="s">
        <v>767</v>
      </c>
      <c r="B483" s="25" t="s">
        <v>570</v>
      </c>
      <c r="C483" s="44"/>
      <c r="D483" s="42">
        <v>1</v>
      </c>
      <c r="E483" s="48">
        <v>7</v>
      </c>
      <c r="F483" s="89">
        <v>7.2657100000000003</v>
      </c>
    </row>
    <row r="484" spans="1:6">
      <c r="A484" s="9" t="s">
        <v>767</v>
      </c>
      <c r="B484" s="25" t="s">
        <v>571</v>
      </c>
      <c r="C484" s="44"/>
      <c r="D484" s="42">
        <v>1</v>
      </c>
      <c r="E484" s="48">
        <v>5</v>
      </c>
      <c r="F484" s="89">
        <v>7.1958399999999996</v>
      </c>
    </row>
    <row r="485" spans="1:6">
      <c r="A485" s="9" t="s">
        <v>767</v>
      </c>
      <c r="B485" s="25" t="s">
        <v>572</v>
      </c>
      <c r="C485" s="44"/>
      <c r="D485" s="42">
        <v>1</v>
      </c>
      <c r="E485" s="48">
        <v>7</v>
      </c>
      <c r="F485" s="89">
        <v>7.2722800000000003</v>
      </c>
    </row>
    <row r="486" spans="1:6">
      <c r="A486" s="9" t="s">
        <v>767</v>
      </c>
      <c r="B486" s="25" t="s">
        <v>573</v>
      </c>
      <c r="C486" s="44"/>
      <c r="D486" s="42">
        <v>1</v>
      </c>
      <c r="E486" s="48">
        <v>7</v>
      </c>
      <c r="F486" s="89">
        <v>7.3704599999999996</v>
      </c>
    </row>
    <row r="487" spans="1:6">
      <c r="A487" s="9" t="s">
        <v>767</v>
      </c>
      <c r="B487" s="25" t="s">
        <v>574</v>
      </c>
      <c r="C487" s="44"/>
      <c r="D487" s="42">
        <v>1</v>
      </c>
      <c r="E487" s="48">
        <v>7</v>
      </c>
      <c r="F487" s="89">
        <v>7.3653899999999997</v>
      </c>
    </row>
    <row r="488" spans="1:6">
      <c r="A488" s="9" t="s">
        <v>767</v>
      </c>
      <c r="B488" s="25" t="s">
        <v>575</v>
      </c>
      <c r="C488" s="44"/>
      <c r="D488" s="42">
        <v>1</v>
      </c>
      <c r="E488" s="48">
        <v>5</v>
      </c>
      <c r="F488" s="89">
        <v>7.2722800000000003</v>
      </c>
    </row>
    <row r="489" spans="1:6">
      <c r="A489" s="9" t="s">
        <v>767</v>
      </c>
      <c r="B489" s="25" t="s">
        <v>576</v>
      </c>
      <c r="C489" s="44"/>
      <c r="D489" s="42">
        <v>1</v>
      </c>
      <c r="E489" s="48">
        <v>5</v>
      </c>
      <c r="F489" s="89">
        <v>7.2815000000000003</v>
      </c>
    </row>
    <row r="490" spans="1:6">
      <c r="A490" s="9" t="s">
        <v>767</v>
      </c>
      <c r="B490" s="25" t="s">
        <v>577</v>
      </c>
      <c r="C490" s="44"/>
      <c r="D490" s="42">
        <v>1</v>
      </c>
      <c r="E490" s="48">
        <v>7</v>
      </c>
      <c r="F490" s="89">
        <v>7.2730399999999999</v>
      </c>
    </row>
    <row r="491" spans="1:6">
      <c r="A491" s="9" t="s">
        <v>767</v>
      </c>
      <c r="B491" s="25" t="s">
        <v>578</v>
      </c>
      <c r="C491" s="44"/>
      <c r="D491" s="42">
        <v>1</v>
      </c>
      <c r="E491" s="48">
        <v>7</v>
      </c>
      <c r="F491" s="89">
        <v>7.1817000000000002</v>
      </c>
    </row>
    <row r="492" spans="1:6" ht="31.5">
      <c r="A492" s="9" t="s">
        <v>767</v>
      </c>
      <c r="B492" s="25" t="s">
        <v>579</v>
      </c>
      <c r="C492" s="44"/>
      <c r="D492" s="42">
        <v>1</v>
      </c>
      <c r="E492" s="48">
        <v>7</v>
      </c>
      <c r="F492" s="89">
        <v>7.3326799999999999</v>
      </c>
    </row>
    <row r="493" spans="1:6">
      <c r="A493" s="9" t="s">
        <v>767</v>
      </c>
      <c r="B493" s="25" t="s">
        <v>580</v>
      </c>
      <c r="C493" s="44"/>
      <c r="D493" s="42">
        <v>1</v>
      </c>
      <c r="E493" s="48">
        <v>7</v>
      </c>
      <c r="F493" s="89">
        <v>7.1800499999999996</v>
      </c>
    </row>
    <row r="494" spans="1:6">
      <c r="A494" s="9" t="s">
        <v>767</v>
      </c>
      <c r="B494" s="25" t="s">
        <v>581</v>
      </c>
      <c r="C494" s="44"/>
      <c r="D494" s="42">
        <v>1</v>
      </c>
      <c r="E494" s="48">
        <v>7</v>
      </c>
      <c r="F494" s="89">
        <v>7.2600300000000004</v>
      </c>
    </row>
    <row r="495" spans="1:6">
      <c r="A495" s="9" t="s">
        <v>767</v>
      </c>
      <c r="B495" s="25" t="s">
        <v>583</v>
      </c>
      <c r="C495" s="44"/>
      <c r="D495" s="42">
        <v>1</v>
      </c>
      <c r="E495" s="48">
        <v>7</v>
      </c>
      <c r="F495" s="89">
        <v>7.2641400000000003</v>
      </c>
    </row>
    <row r="496" spans="1:6">
      <c r="A496" s="9" t="s">
        <v>767</v>
      </c>
      <c r="B496" s="25" t="s">
        <v>584</v>
      </c>
      <c r="C496" s="44"/>
      <c r="D496" s="42">
        <v>1</v>
      </c>
      <c r="E496" s="48">
        <v>5</v>
      </c>
      <c r="F496" s="89">
        <v>7.2641400000000003</v>
      </c>
    </row>
    <row r="497" spans="1:6">
      <c r="A497" s="9" t="s">
        <v>767</v>
      </c>
      <c r="B497" s="25" t="s">
        <v>586</v>
      </c>
      <c r="C497" s="44"/>
      <c r="D497" s="42">
        <v>1</v>
      </c>
      <c r="E497" s="48">
        <v>7</v>
      </c>
      <c r="F497" s="89">
        <v>7.2815000000000003</v>
      </c>
    </row>
    <row r="498" spans="1:6">
      <c r="A498" s="9" t="s">
        <v>767</v>
      </c>
      <c r="B498" s="25" t="s">
        <v>587</v>
      </c>
      <c r="C498" s="44"/>
      <c r="D498" s="42">
        <v>1</v>
      </c>
      <c r="E498" s="48">
        <v>7</v>
      </c>
      <c r="F498" s="89">
        <v>7.3653899999999997</v>
      </c>
    </row>
    <row r="499" spans="1:6">
      <c r="A499" s="9" t="s">
        <v>767</v>
      </c>
      <c r="B499" s="25" t="s">
        <v>588</v>
      </c>
      <c r="C499" s="44"/>
      <c r="D499" s="42">
        <v>1</v>
      </c>
      <c r="E499" s="48">
        <v>7</v>
      </c>
      <c r="F499" s="89">
        <v>7.3620400000000004</v>
      </c>
    </row>
    <row r="500" spans="1:6">
      <c r="A500" s="9" t="s">
        <v>767</v>
      </c>
      <c r="B500" s="25" t="s">
        <v>589</v>
      </c>
      <c r="C500" s="44"/>
      <c r="D500" s="42">
        <v>1</v>
      </c>
      <c r="E500" s="48">
        <v>7</v>
      </c>
      <c r="F500" s="89">
        <v>7.58392</v>
      </c>
    </row>
    <row r="501" spans="1:6">
      <c r="A501" s="9" t="s">
        <v>767</v>
      </c>
      <c r="B501" s="25" t="s">
        <v>590</v>
      </c>
      <c r="C501" s="44"/>
      <c r="D501" s="42">
        <v>1</v>
      </c>
      <c r="E501" s="48">
        <v>7</v>
      </c>
      <c r="F501" s="89">
        <v>7.2641400000000003</v>
      </c>
    </row>
    <row r="502" spans="1:6">
      <c r="A502" s="9" t="s">
        <v>767</v>
      </c>
      <c r="B502" s="25" t="s">
        <v>591</v>
      </c>
      <c r="C502" s="44"/>
      <c r="D502" s="42">
        <v>1</v>
      </c>
      <c r="E502" s="48">
        <v>7</v>
      </c>
      <c r="F502" s="89">
        <v>7.2804500000000001</v>
      </c>
    </row>
    <row r="503" spans="1:6">
      <c r="A503" s="9" t="s">
        <v>767</v>
      </c>
      <c r="B503" s="25" t="s">
        <v>592</v>
      </c>
      <c r="C503" s="44"/>
      <c r="D503" s="42">
        <v>1</v>
      </c>
      <c r="E503" s="48">
        <v>7</v>
      </c>
      <c r="F503" s="89">
        <v>7.2730399999999999</v>
      </c>
    </row>
    <row r="504" spans="1:6">
      <c r="A504" s="9" t="s">
        <v>767</v>
      </c>
      <c r="B504" s="25" t="s">
        <v>594</v>
      </c>
      <c r="C504" s="44"/>
      <c r="D504" s="42">
        <v>1</v>
      </c>
      <c r="E504" s="48">
        <v>7</v>
      </c>
      <c r="F504" s="89">
        <v>7.2804500000000001</v>
      </c>
    </row>
    <row r="505" spans="1:6">
      <c r="A505" s="9" t="s">
        <v>767</v>
      </c>
      <c r="B505" s="25" t="s">
        <v>595</v>
      </c>
      <c r="C505" s="44"/>
      <c r="D505" s="42">
        <v>1</v>
      </c>
      <c r="E505" s="48">
        <v>5</v>
      </c>
      <c r="F505" s="89">
        <v>7.26736</v>
      </c>
    </row>
    <row r="506" spans="1:6">
      <c r="A506" s="9" t="s">
        <v>767</v>
      </c>
      <c r="B506" s="25" t="s">
        <v>597</v>
      </c>
      <c r="C506" s="44"/>
      <c r="D506" s="42">
        <v>1</v>
      </c>
      <c r="E506" s="48">
        <v>7</v>
      </c>
      <c r="F506" s="89">
        <v>7.35053</v>
      </c>
    </row>
    <row r="507" spans="1:6">
      <c r="A507" s="9" t="s">
        <v>767</v>
      </c>
      <c r="B507" s="25" t="s">
        <v>598</v>
      </c>
      <c r="C507" s="44"/>
      <c r="D507" s="42">
        <v>1</v>
      </c>
      <c r="E507" s="48">
        <v>7</v>
      </c>
      <c r="F507" s="89">
        <v>7.3620400000000004</v>
      </c>
    </row>
    <row r="508" spans="1:6">
      <c r="A508" s="9" t="s">
        <v>767</v>
      </c>
      <c r="B508" s="25" t="s">
        <v>599</v>
      </c>
      <c r="C508" s="44"/>
      <c r="D508" s="42">
        <v>1</v>
      </c>
      <c r="E508" s="48">
        <v>7</v>
      </c>
      <c r="F508" s="89">
        <v>7.2657499999999997</v>
      </c>
    </row>
    <row r="509" spans="1:6">
      <c r="A509" s="9" t="s">
        <v>767</v>
      </c>
      <c r="B509" s="25" t="s">
        <v>600</v>
      </c>
      <c r="C509" s="44"/>
      <c r="D509" s="42">
        <v>1</v>
      </c>
      <c r="E509" s="48">
        <v>7</v>
      </c>
      <c r="F509" s="89">
        <v>7.2722800000000003</v>
      </c>
    </row>
    <row r="510" spans="1:6">
      <c r="A510" s="9" t="s">
        <v>767</v>
      </c>
      <c r="B510" s="25" t="s">
        <v>601</v>
      </c>
      <c r="C510" s="44"/>
      <c r="D510" s="42">
        <v>1</v>
      </c>
      <c r="E510" s="48">
        <v>7</v>
      </c>
      <c r="F510" s="89">
        <v>7.30647</v>
      </c>
    </row>
    <row r="511" spans="1:6" ht="31.5">
      <c r="A511" s="9" t="s">
        <v>767</v>
      </c>
      <c r="B511" s="25" t="s">
        <v>602</v>
      </c>
      <c r="C511" s="44"/>
      <c r="D511" s="42">
        <v>1</v>
      </c>
      <c r="E511" s="48">
        <v>7</v>
      </c>
      <c r="F511" s="89">
        <v>7.3135599999999998</v>
      </c>
    </row>
    <row r="512" spans="1:6">
      <c r="A512" s="9" t="s">
        <v>767</v>
      </c>
      <c r="B512" s="25" t="s">
        <v>603</v>
      </c>
      <c r="C512" s="44"/>
      <c r="D512" s="42">
        <v>1</v>
      </c>
      <c r="E512" s="48">
        <v>7</v>
      </c>
      <c r="F512" s="89">
        <v>7.3261599999999998</v>
      </c>
    </row>
    <row r="513" spans="1:6">
      <c r="A513" s="9" t="s">
        <v>767</v>
      </c>
      <c r="B513" s="25" t="s">
        <v>604</v>
      </c>
      <c r="C513" s="44"/>
      <c r="D513" s="42">
        <v>1</v>
      </c>
      <c r="E513" s="48">
        <v>7</v>
      </c>
      <c r="F513" s="89">
        <v>7.3277700000000001</v>
      </c>
    </row>
    <row r="514" spans="1:6">
      <c r="A514" s="9" t="s">
        <v>767</v>
      </c>
      <c r="B514" s="25" t="s">
        <v>606</v>
      </c>
      <c r="C514" s="44"/>
      <c r="D514" s="42">
        <v>1</v>
      </c>
      <c r="E514" s="48">
        <v>7</v>
      </c>
      <c r="F514" s="89">
        <v>7.1873800000000001</v>
      </c>
    </row>
    <row r="515" spans="1:6">
      <c r="A515" s="9" t="s">
        <v>767</v>
      </c>
      <c r="B515" s="25" t="s">
        <v>607</v>
      </c>
      <c r="C515" s="44"/>
      <c r="D515" s="42">
        <v>1</v>
      </c>
      <c r="E515" s="48">
        <v>7</v>
      </c>
      <c r="F515" s="89">
        <v>7.1866199999999996</v>
      </c>
    </row>
    <row r="516" spans="1:6">
      <c r="A516" s="9" t="s">
        <v>767</v>
      </c>
      <c r="B516" s="25" t="s">
        <v>608</v>
      </c>
      <c r="C516" s="44"/>
      <c r="D516" s="42">
        <v>1</v>
      </c>
      <c r="E516" s="48">
        <v>5</v>
      </c>
      <c r="F516" s="89">
        <v>7.2641400000000003</v>
      </c>
    </row>
    <row r="517" spans="1:6">
      <c r="A517" s="9" t="s">
        <v>767</v>
      </c>
      <c r="B517" s="25" t="s">
        <v>609</v>
      </c>
      <c r="C517" s="44"/>
      <c r="D517" s="42">
        <v>1</v>
      </c>
      <c r="E517" s="48">
        <v>5</v>
      </c>
      <c r="F517" s="89">
        <v>7.2899200000000004</v>
      </c>
    </row>
    <row r="518" spans="1:6">
      <c r="A518" s="9" t="s">
        <v>767</v>
      </c>
      <c r="B518" s="25" t="s">
        <v>610</v>
      </c>
      <c r="C518" s="44"/>
      <c r="D518" s="42">
        <v>1</v>
      </c>
      <c r="E518" s="48">
        <v>7</v>
      </c>
      <c r="F518" s="89">
        <v>7.1800899999999999</v>
      </c>
    </row>
    <row r="519" spans="1:6">
      <c r="A519" s="9" t="s">
        <v>767</v>
      </c>
      <c r="B519" s="25" t="s">
        <v>611</v>
      </c>
      <c r="C519" s="44"/>
      <c r="D519" s="42">
        <v>1</v>
      </c>
      <c r="E519" s="48">
        <v>7</v>
      </c>
      <c r="F519" s="89">
        <v>7.2657499999999997</v>
      </c>
    </row>
    <row r="520" spans="1:6">
      <c r="A520" s="9" t="s">
        <v>767</v>
      </c>
      <c r="B520" s="25" t="s">
        <v>612</v>
      </c>
      <c r="C520" s="44"/>
      <c r="D520" s="42">
        <v>1</v>
      </c>
      <c r="E520" s="48">
        <v>7</v>
      </c>
      <c r="F520" s="89">
        <v>7.3653899999999997</v>
      </c>
    </row>
    <row r="521" spans="1:6" ht="31.5">
      <c r="A521" s="9" t="s">
        <v>767</v>
      </c>
      <c r="B521" s="25" t="s">
        <v>613</v>
      </c>
      <c r="C521" s="44"/>
      <c r="D521" s="42">
        <v>1</v>
      </c>
      <c r="E521" s="48">
        <v>7</v>
      </c>
      <c r="F521" s="89">
        <v>7.3653899999999997</v>
      </c>
    </row>
    <row r="522" spans="1:6">
      <c r="A522" s="9" t="s">
        <v>767</v>
      </c>
      <c r="B522" s="25" t="s">
        <v>614</v>
      </c>
      <c r="C522" s="44"/>
      <c r="D522" s="42">
        <v>1</v>
      </c>
      <c r="E522" s="48">
        <v>7</v>
      </c>
      <c r="F522" s="89">
        <v>7.2815000000000003</v>
      </c>
    </row>
    <row r="523" spans="1:6">
      <c r="A523" s="9" t="s">
        <v>767</v>
      </c>
      <c r="B523" s="25" t="s">
        <v>615</v>
      </c>
      <c r="C523" s="44"/>
      <c r="D523" s="42">
        <v>1</v>
      </c>
      <c r="E523" s="48">
        <v>7</v>
      </c>
      <c r="F523" s="89">
        <v>7.3535899999999996</v>
      </c>
    </row>
    <row r="524" spans="1:6">
      <c r="A524" s="9" t="s">
        <v>767</v>
      </c>
      <c r="B524" s="25" t="s">
        <v>616</v>
      </c>
      <c r="C524" s="44"/>
      <c r="D524" s="42">
        <v>1</v>
      </c>
      <c r="E524" s="48">
        <v>7</v>
      </c>
      <c r="F524" s="89">
        <v>7.2641400000000003</v>
      </c>
    </row>
    <row r="525" spans="1:6">
      <c r="A525" s="9" t="s">
        <v>767</v>
      </c>
      <c r="B525" s="25" t="s">
        <v>617</v>
      </c>
      <c r="C525" s="44"/>
      <c r="D525" s="42">
        <v>1</v>
      </c>
      <c r="E525" s="48">
        <v>5</v>
      </c>
      <c r="F525" s="89">
        <v>7.2641400000000003</v>
      </c>
    </row>
    <row r="526" spans="1:6">
      <c r="A526" s="9" t="s">
        <v>767</v>
      </c>
      <c r="B526" s="25" t="s">
        <v>618</v>
      </c>
      <c r="C526" s="44"/>
      <c r="D526" s="42">
        <v>1</v>
      </c>
      <c r="E526" s="48">
        <v>7</v>
      </c>
      <c r="F526" s="89">
        <v>7.28484</v>
      </c>
    </row>
    <row r="527" spans="1:6">
      <c r="A527" s="9" t="s">
        <v>767</v>
      </c>
      <c r="B527" s="25" t="s">
        <v>619</v>
      </c>
      <c r="C527" s="44"/>
      <c r="D527" s="42">
        <v>1</v>
      </c>
      <c r="E527" s="48">
        <v>5</v>
      </c>
      <c r="F527" s="89">
        <v>7.2641400000000003</v>
      </c>
    </row>
    <row r="528" spans="1:6">
      <c r="A528" s="9" t="s">
        <v>767</v>
      </c>
      <c r="B528" s="25" t="s">
        <v>620</v>
      </c>
      <c r="C528" s="44"/>
      <c r="D528" s="42">
        <v>1</v>
      </c>
      <c r="E528" s="48">
        <v>7</v>
      </c>
      <c r="F528" s="89">
        <v>7.2657499999999997</v>
      </c>
    </row>
    <row r="529" spans="1:6">
      <c r="A529" s="9" t="s">
        <v>767</v>
      </c>
      <c r="B529" s="25" t="s">
        <v>621</v>
      </c>
      <c r="C529" s="44"/>
      <c r="D529" s="42">
        <v>1</v>
      </c>
      <c r="E529" s="48">
        <v>7</v>
      </c>
      <c r="F529" s="89">
        <v>7.2657100000000003</v>
      </c>
    </row>
    <row r="530" spans="1:6">
      <c r="A530" s="9" t="s">
        <v>767</v>
      </c>
      <c r="B530" s="25" t="s">
        <v>622</v>
      </c>
      <c r="C530" s="44"/>
      <c r="D530" s="42">
        <v>1</v>
      </c>
      <c r="E530" s="48">
        <v>7</v>
      </c>
      <c r="F530" s="89">
        <v>7.3135599999999998</v>
      </c>
    </row>
    <row r="531" spans="1:6">
      <c r="A531" s="9" t="s">
        <v>767</v>
      </c>
      <c r="B531" s="25" t="s">
        <v>623</v>
      </c>
      <c r="C531" s="44"/>
      <c r="D531" s="42">
        <v>1</v>
      </c>
      <c r="E531" s="48">
        <v>7</v>
      </c>
      <c r="F531" s="89">
        <v>7.2720700000000003</v>
      </c>
    </row>
    <row r="532" spans="1:6">
      <c r="A532" s="9" t="s">
        <v>767</v>
      </c>
      <c r="B532" s="25" t="s">
        <v>624</v>
      </c>
      <c r="C532" s="44"/>
      <c r="D532" s="42">
        <v>1</v>
      </c>
      <c r="E532" s="48">
        <v>7</v>
      </c>
      <c r="F532" s="89">
        <v>7.1991800000000001</v>
      </c>
    </row>
    <row r="533" spans="1:6">
      <c r="A533" s="9" t="s">
        <v>767</v>
      </c>
      <c r="B533" s="25" t="s">
        <v>625</v>
      </c>
      <c r="C533" s="44"/>
      <c r="D533" s="42">
        <v>1</v>
      </c>
      <c r="E533" s="48">
        <v>5</v>
      </c>
      <c r="F533" s="89">
        <v>7.2815000000000003</v>
      </c>
    </row>
    <row r="534" spans="1:6">
      <c r="A534" s="9" t="s">
        <v>767</v>
      </c>
      <c r="B534" s="25" t="s">
        <v>626</v>
      </c>
      <c r="C534" s="44"/>
      <c r="D534" s="42">
        <v>1</v>
      </c>
      <c r="E534" s="48">
        <v>7</v>
      </c>
      <c r="F534" s="89">
        <v>7.1784800000000004</v>
      </c>
    </row>
    <row r="535" spans="1:6">
      <c r="A535" s="9" t="s">
        <v>767</v>
      </c>
      <c r="B535" s="25" t="s">
        <v>627</v>
      </c>
      <c r="C535" s="44"/>
      <c r="D535" s="42">
        <v>1</v>
      </c>
      <c r="E535" s="48">
        <v>5</v>
      </c>
      <c r="F535" s="89">
        <v>7.2641400000000003</v>
      </c>
    </row>
    <row r="536" spans="1:6">
      <c r="A536" s="9" t="s">
        <v>767</v>
      </c>
      <c r="B536" s="25" t="s">
        <v>628</v>
      </c>
      <c r="C536" s="44"/>
      <c r="D536" s="42">
        <v>1</v>
      </c>
      <c r="E536" s="48">
        <v>7</v>
      </c>
      <c r="F536" s="89">
        <v>7.2722800000000003</v>
      </c>
    </row>
    <row r="537" spans="1:6">
      <c r="A537" s="9" t="s">
        <v>767</v>
      </c>
      <c r="B537" s="25" t="s">
        <v>629</v>
      </c>
      <c r="C537" s="44"/>
      <c r="D537" s="42">
        <v>1</v>
      </c>
      <c r="E537" s="48">
        <v>7</v>
      </c>
      <c r="F537" s="89">
        <v>7.2899200000000004</v>
      </c>
    </row>
    <row r="538" spans="1:6">
      <c r="A538" s="9" t="s">
        <v>767</v>
      </c>
      <c r="B538" s="25" t="s">
        <v>630</v>
      </c>
      <c r="C538" s="44"/>
      <c r="D538" s="42">
        <v>1</v>
      </c>
      <c r="E538" s="48">
        <v>7</v>
      </c>
      <c r="F538" s="89">
        <v>7.1800899999999999</v>
      </c>
    </row>
    <row r="539" spans="1:6">
      <c r="A539" s="9" t="s">
        <v>767</v>
      </c>
      <c r="B539" s="25" t="s">
        <v>631</v>
      </c>
      <c r="C539" s="44"/>
      <c r="D539" s="42">
        <v>1</v>
      </c>
      <c r="E539" s="48">
        <v>7</v>
      </c>
      <c r="F539" s="89">
        <v>7.3261599999999998</v>
      </c>
    </row>
    <row r="540" spans="1:6">
      <c r="A540" s="9" t="s">
        <v>767</v>
      </c>
      <c r="B540" s="25" t="s">
        <v>632</v>
      </c>
      <c r="C540" s="44"/>
      <c r="D540" s="42">
        <v>1</v>
      </c>
      <c r="E540" s="48">
        <v>7</v>
      </c>
      <c r="F540" s="89">
        <v>7.3261599999999998</v>
      </c>
    </row>
    <row r="541" spans="1:6">
      <c r="A541" s="9" t="s">
        <v>767</v>
      </c>
      <c r="B541" s="25" t="s">
        <v>633</v>
      </c>
      <c r="C541" s="44"/>
      <c r="D541" s="42">
        <v>1</v>
      </c>
      <c r="E541" s="48">
        <v>5</v>
      </c>
      <c r="F541" s="89">
        <v>7.3240699999999999</v>
      </c>
    </row>
    <row r="542" spans="1:6">
      <c r="A542" s="9" t="s">
        <v>767</v>
      </c>
      <c r="B542" s="25" t="s">
        <v>636</v>
      </c>
      <c r="C542" s="44"/>
      <c r="D542" s="42">
        <v>1</v>
      </c>
      <c r="E542" s="48">
        <v>7</v>
      </c>
      <c r="F542" s="89">
        <v>7.1873800000000001</v>
      </c>
    </row>
    <row r="543" spans="1:6">
      <c r="A543" s="9" t="s">
        <v>767</v>
      </c>
      <c r="B543" s="26" t="s">
        <v>638</v>
      </c>
      <c r="C543" s="44"/>
      <c r="D543" s="42">
        <v>1</v>
      </c>
      <c r="E543" s="48">
        <v>7</v>
      </c>
      <c r="F543" s="89">
        <v>7.2600300000000004</v>
      </c>
    </row>
    <row r="544" spans="1:6">
      <c r="A544" s="9" t="s">
        <v>767</v>
      </c>
      <c r="B544" s="25" t="s">
        <v>639</v>
      </c>
      <c r="C544" s="44"/>
      <c r="D544" s="42">
        <v>1</v>
      </c>
      <c r="E544" s="48">
        <v>5</v>
      </c>
      <c r="F544" s="89">
        <v>7.4921600000000002</v>
      </c>
    </row>
    <row r="545" spans="1:6">
      <c r="A545" s="9" t="s">
        <v>767</v>
      </c>
      <c r="B545" s="25" t="s">
        <v>640</v>
      </c>
      <c r="C545" s="44"/>
      <c r="D545" s="42">
        <v>1</v>
      </c>
      <c r="E545" s="48">
        <v>5</v>
      </c>
      <c r="F545" s="89">
        <v>7.7879199999999997</v>
      </c>
    </row>
    <row r="546" spans="1:6">
      <c r="A546" s="9" t="s">
        <v>767</v>
      </c>
      <c r="B546" s="25" t="s">
        <v>641</v>
      </c>
      <c r="C546" s="44"/>
      <c r="D546" s="42">
        <v>1</v>
      </c>
      <c r="E546" s="48">
        <v>5</v>
      </c>
      <c r="F546" s="89">
        <v>7.4210900000000004</v>
      </c>
    </row>
    <row r="547" spans="1:6">
      <c r="A547" s="9" t="s">
        <v>767</v>
      </c>
      <c r="B547" s="25" t="s">
        <v>642</v>
      </c>
      <c r="C547" s="44"/>
      <c r="D547" s="42">
        <v>1</v>
      </c>
      <c r="E547" s="48">
        <v>5</v>
      </c>
      <c r="F547" s="89">
        <v>7.3135599999999998</v>
      </c>
    </row>
    <row r="548" spans="1:6" ht="31.5">
      <c r="A548" s="9" t="s">
        <v>767</v>
      </c>
      <c r="B548" s="25" t="s">
        <v>644</v>
      </c>
      <c r="C548" s="44"/>
      <c r="D548" s="42">
        <v>1</v>
      </c>
      <c r="E548" s="48">
        <v>5</v>
      </c>
      <c r="F548" s="89">
        <v>7.3068499999999998</v>
      </c>
    </row>
    <row r="549" spans="1:6">
      <c r="A549" s="9" t="s">
        <v>767</v>
      </c>
      <c r="B549" s="25" t="s">
        <v>645</v>
      </c>
      <c r="C549" s="44"/>
      <c r="D549" s="42">
        <v>1</v>
      </c>
      <c r="E549" s="48">
        <v>6</v>
      </c>
      <c r="F549" s="89">
        <v>7.07646</v>
      </c>
    </row>
    <row r="550" spans="1:6">
      <c r="A550" s="9" t="s">
        <v>767</v>
      </c>
      <c r="B550" s="25" t="s">
        <v>646</v>
      </c>
      <c r="C550" s="44"/>
      <c r="D550" s="42">
        <v>1</v>
      </c>
      <c r="E550" s="48">
        <v>7</v>
      </c>
      <c r="F550" s="89">
        <v>7.3151299999999999</v>
      </c>
    </row>
    <row r="551" spans="1:6">
      <c r="A551" s="9" t="s">
        <v>767</v>
      </c>
      <c r="B551" s="25" t="s">
        <v>649</v>
      </c>
      <c r="C551" s="44"/>
      <c r="D551" s="42">
        <v>1</v>
      </c>
      <c r="E551" s="48">
        <v>5</v>
      </c>
      <c r="F551" s="89">
        <v>14.303000000000001</v>
      </c>
    </row>
    <row r="552" spans="1:6">
      <c r="A552" s="9" t="s">
        <v>767</v>
      </c>
      <c r="B552" s="25" t="s">
        <v>64</v>
      </c>
      <c r="C552" s="44"/>
      <c r="D552" s="42">
        <v>1</v>
      </c>
      <c r="E552" s="48">
        <v>7</v>
      </c>
      <c r="F552" s="89">
        <v>11.48063</v>
      </c>
    </row>
    <row r="553" spans="1:6">
      <c r="A553" s="9" t="s">
        <v>767</v>
      </c>
      <c r="B553" s="25" t="s">
        <v>652</v>
      </c>
      <c r="C553" s="44"/>
      <c r="D553" s="42">
        <v>1</v>
      </c>
      <c r="E553" s="48">
        <v>5</v>
      </c>
      <c r="F553" s="89">
        <v>7.3173599999999999</v>
      </c>
    </row>
    <row r="554" spans="1:6">
      <c r="A554" s="9" t="s">
        <v>767</v>
      </c>
      <c r="B554" s="25" t="s">
        <v>653</v>
      </c>
      <c r="C554" s="44"/>
      <c r="D554" s="42">
        <v>1</v>
      </c>
      <c r="E554" s="48">
        <v>6</v>
      </c>
      <c r="F554" s="89">
        <v>7.4420700000000002</v>
      </c>
    </row>
    <row r="555" spans="1:6">
      <c r="A555" s="9" t="s">
        <v>767</v>
      </c>
      <c r="B555" s="25" t="s">
        <v>656</v>
      </c>
      <c r="C555" s="44"/>
      <c r="D555" s="42">
        <v>1</v>
      </c>
      <c r="E555" s="48">
        <v>7</v>
      </c>
      <c r="F555" s="89">
        <v>7.07646</v>
      </c>
    </row>
    <row r="556" spans="1:6">
      <c r="A556" s="9" t="s">
        <v>767</v>
      </c>
      <c r="B556" s="25" t="s">
        <v>661</v>
      </c>
      <c r="C556" s="44"/>
      <c r="D556" s="42">
        <v>1</v>
      </c>
      <c r="E556" s="48">
        <v>5</v>
      </c>
      <c r="F556" s="89">
        <v>7.5862699999999998</v>
      </c>
    </row>
    <row r="557" spans="1:6">
      <c r="A557" s="9" t="s">
        <v>767</v>
      </c>
      <c r="B557" s="25" t="s">
        <v>663</v>
      </c>
      <c r="C557" s="44"/>
      <c r="D557" s="42">
        <v>1</v>
      </c>
      <c r="E557" s="48">
        <v>5</v>
      </c>
      <c r="F557" s="89">
        <v>7.2730399999999999</v>
      </c>
    </row>
    <row r="558" spans="1:6">
      <c r="A558" s="9" t="s">
        <v>767</v>
      </c>
      <c r="B558" s="25" t="s">
        <v>664</v>
      </c>
      <c r="C558" s="44"/>
      <c r="D558" s="42">
        <v>1</v>
      </c>
      <c r="E558" s="48">
        <v>15</v>
      </c>
      <c r="F558" s="89">
        <v>7.7461000000000002</v>
      </c>
    </row>
    <row r="559" spans="1:6">
      <c r="A559" s="9" t="s">
        <v>767</v>
      </c>
      <c r="B559" s="25" t="s">
        <v>665</v>
      </c>
      <c r="C559" s="44"/>
      <c r="D559" s="42">
        <v>1</v>
      </c>
      <c r="E559" s="48">
        <v>5</v>
      </c>
      <c r="F559" s="89">
        <v>7.3287000000000004</v>
      </c>
    </row>
    <row r="560" spans="1:6">
      <c r="A560" s="9" t="s">
        <v>767</v>
      </c>
      <c r="B560" s="25" t="s">
        <v>666</v>
      </c>
      <c r="C560" s="44"/>
      <c r="D560" s="42">
        <v>1</v>
      </c>
      <c r="E560" s="48">
        <v>5</v>
      </c>
      <c r="F560" s="89">
        <v>7.3142100000000001</v>
      </c>
    </row>
    <row r="561" spans="1:6">
      <c r="A561" s="9" t="s">
        <v>767</v>
      </c>
      <c r="B561" s="25" t="s">
        <v>667</v>
      </c>
      <c r="C561" s="44"/>
      <c r="D561" s="42">
        <v>1</v>
      </c>
      <c r="E561" s="48">
        <v>5</v>
      </c>
      <c r="F561" s="89">
        <v>7.3393199999999998</v>
      </c>
    </row>
    <row r="562" spans="1:6">
      <c r="A562" s="9" t="s">
        <v>767</v>
      </c>
      <c r="B562" s="25" t="s">
        <v>668</v>
      </c>
      <c r="C562" s="44"/>
      <c r="D562" s="42">
        <v>1</v>
      </c>
      <c r="E562" s="48">
        <v>5</v>
      </c>
      <c r="F562" s="89">
        <v>7.5091900000000003</v>
      </c>
    </row>
    <row r="563" spans="1:6">
      <c r="A563" s="9" t="s">
        <v>767</v>
      </c>
      <c r="B563" s="25" t="s">
        <v>669</v>
      </c>
      <c r="C563" s="44"/>
      <c r="D563" s="42">
        <v>1</v>
      </c>
      <c r="E563" s="48">
        <v>7</v>
      </c>
      <c r="F563" s="89">
        <v>7.5668699999999998</v>
      </c>
    </row>
    <row r="564" spans="1:6">
      <c r="A564" s="9" t="s">
        <v>767</v>
      </c>
      <c r="B564" s="25" t="s">
        <v>671</v>
      </c>
      <c r="C564" s="44"/>
      <c r="D564" s="42">
        <v>1</v>
      </c>
      <c r="E564" s="48">
        <v>5</v>
      </c>
      <c r="F564" s="89">
        <v>7.3542800000000002</v>
      </c>
    </row>
    <row r="565" spans="1:6">
      <c r="A565" s="9" t="s">
        <v>767</v>
      </c>
      <c r="B565" s="25" t="s">
        <v>672</v>
      </c>
      <c r="C565" s="44"/>
      <c r="D565" s="42">
        <v>1</v>
      </c>
      <c r="E565" s="48">
        <v>7</v>
      </c>
      <c r="F565" s="89">
        <v>7.3671600000000002</v>
      </c>
    </row>
    <row r="566" spans="1:6">
      <c r="A566" s="9" t="s">
        <v>767</v>
      </c>
      <c r="B566" s="25" t="s">
        <v>673</v>
      </c>
      <c r="C566" s="44"/>
      <c r="D566" s="42">
        <v>1</v>
      </c>
      <c r="E566" s="48">
        <v>5</v>
      </c>
      <c r="F566" s="89">
        <v>8.2476000000000003</v>
      </c>
    </row>
    <row r="567" spans="1:6">
      <c r="A567" s="9" t="s">
        <v>767</v>
      </c>
      <c r="B567" s="25" t="s">
        <v>679</v>
      </c>
      <c r="C567" s="44"/>
      <c r="D567" s="42">
        <v>1</v>
      </c>
      <c r="E567" s="48">
        <v>5</v>
      </c>
      <c r="F567" s="89">
        <v>7.6442600000000001</v>
      </c>
    </row>
    <row r="568" spans="1:6">
      <c r="A568" s="9" t="s">
        <v>767</v>
      </c>
      <c r="B568" s="25" t="s">
        <v>680</v>
      </c>
      <c r="C568" s="44"/>
      <c r="D568" s="42">
        <v>1</v>
      </c>
      <c r="E568" s="48">
        <v>7</v>
      </c>
      <c r="F568" s="89">
        <v>7.3687300000000002</v>
      </c>
    </row>
    <row r="569" spans="1:6">
      <c r="A569" s="9" t="s">
        <v>767</v>
      </c>
      <c r="B569" s="25" t="s">
        <v>682</v>
      </c>
      <c r="C569" s="44"/>
      <c r="D569" s="42">
        <v>1</v>
      </c>
      <c r="E569" s="48">
        <v>5</v>
      </c>
      <c r="F569" s="89">
        <v>7.4210900000000004</v>
      </c>
    </row>
    <row r="570" spans="1:6">
      <c r="A570" s="9" t="s">
        <v>767</v>
      </c>
      <c r="B570" s="25" t="s">
        <v>683</v>
      </c>
      <c r="C570" s="44"/>
      <c r="D570" s="42">
        <v>1</v>
      </c>
      <c r="E570" s="48">
        <v>7</v>
      </c>
      <c r="F570" s="89">
        <v>7.3535899999999996</v>
      </c>
    </row>
    <row r="571" spans="1:6">
      <c r="A571" s="9" t="s">
        <v>767</v>
      </c>
      <c r="B571" s="25" t="s">
        <v>684</v>
      </c>
      <c r="C571" s="44"/>
      <c r="D571" s="42">
        <v>1</v>
      </c>
      <c r="E571" s="48">
        <v>7</v>
      </c>
      <c r="F571" s="89">
        <v>7.3687300000000002</v>
      </c>
    </row>
    <row r="572" spans="1:6">
      <c r="A572" s="9" t="s">
        <v>767</v>
      </c>
      <c r="B572" s="25" t="s">
        <v>685</v>
      </c>
      <c r="C572" s="44"/>
      <c r="D572" s="42">
        <v>1</v>
      </c>
      <c r="E572" s="48">
        <v>7</v>
      </c>
      <c r="F572" s="89">
        <v>7.3653899999999997</v>
      </c>
    </row>
    <row r="573" spans="1:6">
      <c r="A573" s="9" t="s">
        <v>767</v>
      </c>
      <c r="B573" s="25" t="s">
        <v>686</v>
      </c>
      <c r="C573" s="44"/>
      <c r="D573" s="42">
        <v>1</v>
      </c>
      <c r="E573" s="48">
        <v>5</v>
      </c>
      <c r="F573" s="89">
        <v>7.3704599999999996</v>
      </c>
    </row>
    <row r="574" spans="1:6">
      <c r="A574" s="9" t="s">
        <v>767</v>
      </c>
      <c r="B574" s="25" t="s">
        <v>687</v>
      </c>
      <c r="C574" s="44"/>
      <c r="D574" s="42">
        <v>1</v>
      </c>
      <c r="E574" s="48">
        <v>5</v>
      </c>
      <c r="F574" s="89">
        <v>7.3814099999999998</v>
      </c>
    </row>
    <row r="575" spans="1:6">
      <c r="A575" s="9" t="s">
        <v>767</v>
      </c>
      <c r="B575" s="25" t="s">
        <v>689</v>
      </c>
      <c r="C575" s="44"/>
      <c r="D575" s="42">
        <v>1</v>
      </c>
      <c r="E575" s="48">
        <v>5</v>
      </c>
      <c r="F575" s="89">
        <v>7.3498599999999996</v>
      </c>
    </row>
    <row r="576" spans="1:6">
      <c r="A576" s="9" t="s">
        <v>767</v>
      </c>
      <c r="B576" s="25" t="s">
        <v>690</v>
      </c>
      <c r="C576" s="44"/>
      <c r="D576" s="42">
        <v>1</v>
      </c>
      <c r="E576" s="48">
        <v>7</v>
      </c>
      <c r="F576" s="89">
        <v>7.2722800000000003</v>
      </c>
    </row>
    <row r="577" spans="1:6">
      <c r="A577" s="9" t="s">
        <v>767</v>
      </c>
      <c r="B577" s="25" t="s">
        <v>692</v>
      </c>
      <c r="C577" s="44"/>
      <c r="D577" s="42">
        <v>1</v>
      </c>
      <c r="E577" s="48">
        <v>7</v>
      </c>
      <c r="F577" s="89">
        <v>7.3568899999999999</v>
      </c>
    </row>
    <row r="578" spans="1:6">
      <c r="A578" s="9" t="s">
        <v>767</v>
      </c>
      <c r="B578" s="25" t="s">
        <v>697</v>
      </c>
      <c r="C578" s="44"/>
      <c r="D578" s="42">
        <v>1</v>
      </c>
      <c r="E578" s="48">
        <v>1.6</v>
      </c>
      <c r="F578" s="89">
        <v>7.3381999999999996</v>
      </c>
    </row>
    <row r="579" spans="1:6">
      <c r="A579" s="9" t="s">
        <v>767</v>
      </c>
      <c r="B579" s="25" t="s">
        <v>699</v>
      </c>
      <c r="C579" s="44"/>
      <c r="D579" s="42">
        <v>1</v>
      </c>
      <c r="E579" s="48">
        <v>7</v>
      </c>
      <c r="F579" s="89">
        <v>7.3671600000000002</v>
      </c>
    </row>
    <row r="580" spans="1:6" ht="31.5">
      <c r="A580" s="9" t="s">
        <v>767</v>
      </c>
      <c r="B580" s="25" t="s">
        <v>700</v>
      </c>
      <c r="C580" s="44"/>
      <c r="D580" s="42">
        <v>1</v>
      </c>
      <c r="E580" s="48">
        <v>5</v>
      </c>
      <c r="F580" s="89">
        <v>7.4210900000000004</v>
      </c>
    </row>
    <row r="581" spans="1:6">
      <c r="A581" s="9" t="s">
        <v>767</v>
      </c>
      <c r="B581" s="25" t="s">
        <v>701</v>
      </c>
      <c r="C581" s="44"/>
      <c r="D581" s="42">
        <v>1</v>
      </c>
      <c r="E581" s="48">
        <v>7</v>
      </c>
      <c r="F581" s="89">
        <v>7.3383000000000003</v>
      </c>
    </row>
    <row r="582" spans="1:6">
      <c r="A582" s="9" t="s">
        <v>767</v>
      </c>
      <c r="B582" s="25" t="s">
        <v>706</v>
      </c>
      <c r="C582" s="44"/>
      <c r="D582" s="42">
        <v>1</v>
      </c>
      <c r="E582" s="48">
        <v>5</v>
      </c>
      <c r="F582" s="89">
        <v>7.2219899999999999</v>
      </c>
    </row>
    <row r="583" spans="1:6">
      <c r="A583" s="9" t="s">
        <v>767</v>
      </c>
      <c r="B583" s="25" t="s">
        <v>709</v>
      </c>
      <c r="C583" s="44"/>
      <c r="D583" s="42">
        <v>1</v>
      </c>
      <c r="E583" s="48">
        <v>5</v>
      </c>
      <c r="F583" s="89">
        <v>7.4655199999999997</v>
      </c>
    </row>
    <row r="584" spans="1:6">
      <c r="A584" s="9" t="s">
        <v>767</v>
      </c>
      <c r="B584" s="25" t="s">
        <v>712</v>
      </c>
      <c r="C584" s="44"/>
      <c r="D584" s="42">
        <v>1</v>
      </c>
      <c r="E584" s="48">
        <v>7</v>
      </c>
      <c r="F584" s="89">
        <v>7.2219899999999999</v>
      </c>
    </row>
    <row r="585" spans="1:6">
      <c r="A585" s="9" t="s">
        <v>767</v>
      </c>
      <c r="B585" s="25" t="s">
        <v>713</v>
      </c>
      <c r="C585" s="44"/>
      <c r="D585" s="42">
        <v>1</v>
      </c>
      <c r="E585" s="48">
        <v>1</v>
      </c>
      <c r="F585" s="89">
        <v>7.2219899999999999</v>
      </c>
    </row>
    <row r="586" spans="1:6">
      <c r="A586" s="9" t="s">
        <v>767</v>
      </c>
      <c r="B586" s="25" t="s">
        <v>714</v>
      </c>
      <c r="C586" s="44"/>
      <c r="D586" s="42">
        <v>1</v>
      </c>
      <c r="E586" s="48">
        <v>5</v>
      </c>
      <c r="F586" s="89">
        <v>7.7879199999999997</v>
      </c>
    </row>
    <row r="587" spans="1:6">
      <c r="A587" s="9" t="s">
        <v>767</v>
      </c>
      <c r="B587" s="25" t="s">
        <v>716</v>
      </c>
      <c r="C587" s="44"/>
      <c r="D587" s="42">
        <v>1</v>
      </c>
      <c r="E587" s="48">
        <v>7</v>
      </c>
      <c r="F587" s="89">
        <v>7.2219899999999999</v>
      </c>
    </row>
    <row r="588" spans="1:6">
      <c r="A588" s="9" t="s">
        <v>767</v>
      </c>
      <c r="B588" s="26" t="s">
        <v>722</v>
      </c>
      <c r="C588" s="44"/>
      <c r="D588" s="42">
        <v>1</v>
      </c>
      <c r="E588" s="48">
        <v>7</v>
      </c>
      <c r="F588" s="89">
        <v>8.0655199999999994</v>
      </c>
    </row>
    <row r="589" spans="1:6">
      <c r="A589" s="9" t="s">
        <v>767</v>
      </c>
      <c r="B589" s="32" t="s">
        <v>723</v>
      </c>
      <c r="C589" s="44"/>
      <c r="D589" s="42">
        <v>1</v>
      </c>
      <c r="E589" s="57">
        <v>5</v>
      </c>
      <c r="F589" s="89">
        <v>7.3098999999999998</v>
      </c>
    </row>
    <row r="590" spans="1:6">
      <c r="A590" s="9" t="s">
        <v>767</v>
      </c>
      <c r="B590" s="32" t="s">
        <v>725</v>
      </c>
      <c r="C590" s="44"/>
      <c r="D590" s="42">
        <v>1</v>
      </c>
      <c r="E590" s="57">
        <v>7</v>
      </c>
      <c r="F590" s="89">
        <v>7.5091900000000003</v>
      </c>
    </row>
    <row r="591" spans="1:6">
      <c r="A591" s="9" t="s">
        <v>767</v>
      </c>
      <c r="B591" s="26" t="s">
        <v>727</v>
      </c>
      <c r="C591" s="44"/>
      <c r="D591" s="42">
        <v>1</v>
      </c>
      <c r="E591" s="46">
        <v>7</v>
      </c>
      <c r="F591" s="89">
        <v>7.3098999999999998</v>
      </c>
    </row>
    <row r="592" spans="1:6">
      <c r="A592" s="9" t="s">
        <v>767</v>
      </c>
      <c r="B592" s="32" t="s">
        <v>728</v>
      </c>
      <c r="C592" s="44"/>
      <c r="D592" s="42">
        <v>1</v>
      </c>
      <c r="E592" s="57">
        <v>5</v>
      </c>
      <c r="F592" s="89">
        <v>7.9301300000000001</v>
      </c>
    </row>
    <row r="593" spans="1:6">
      <c r="A593" s="9" t="s">
        <v>767</v>
      </c>
      <c r="B593" s="32" t="s">
        <v>729</v>
      </c>
      <c r="C593" s="44"/>
      <c r="D593" s="42">
        <v>1</v>
      </c>
      <c r="E593" s="57">
        <v>5</v>
      </c>
      <c r="F593" s="89">
        <v>7.6442600000000001</v>
      </c>
    </row>
    <row r="594" spans="1:6">
      <c r="A594" s="9" t="s">
        <v>767</v>
      </c>
      <c r="B594" s="26" t="s">
        <v>730</v>
      </c>
      <c r="C594" s="44"/>
      <c r="D594" s="42">
        <v>1</v>
      </c>
      <c r="E594" s="46">
        <v>5</v>
      </c>
      <c r="F594" s="89">
        <v>7.7824200000000001</v>
      </c>
    </row>
    <row r="595" spans="1:6">
      <c r="A595" s="9" t="s">
        <v>767</v>
      </c>
      <c r="B595" s="26" t="s">
        <v>732</v>
      </c>
      <c r="C595" s="44"/>
      <c r="D595" s="42">
        <v>1</v>
      </c>
      <c r="E595" s="46">
        <v>5</v>
      </c>
      <c r="F595" s="89">
        <v>7.3246599999999997</v>
      </c>
    </row>
    <row r="596" spans="1:6">
      <c r="A596" s="9" t="s">
        <v>767</v>
      </c>
      <c r="B596" s="26" t="s">
        <v>733</v>
      </c>
      <c r="C596" s="44"/>
      <c r="D596" s="42">
        <v>1</v>
      </c>
      <c r="E596" s="46">
        <v>5</v>
      </c>
      <c r="F596" s="89">
        <v>7.6940499999999998</v>
      </c>
    </row>
    <row r="597" spans="1:6">
      <c r="A597" s="9" t="s">
        <v>767</v>
      </c>
      <c r="B597" s="32" t="s">
        <v>734</v>
      </c>
      <c r="C597" s="44"/>
      <c r="D597" s="42">
        <v>1</v>
      </c>
      <c r="E597" s="57">
        <v>5</v>
      </c>
      <c r="F597" s="89">
        <v>7.2761399999999998</v>
      </c>
    </row>
    <row r="598" spans="1:6">
      <c r="A598" s="9" t="s">
        <v>767</v>
      </c>
      <c r="B598" s="32" t="s">
        <v>735</v>
      </c>
      <c r="C598" s="44"/>
      <c r="D598" s="42">
        <v>1</v>
      </c>
      <c r="E598" s="57">
        <v>5</v>
      </c>
      <c r="F598" s="89">
        <v>7.1800499999999996</v>
      </c>
    </row>
    <row r="599" spans="1:6">
      <c r="A599" s="9" t="s">
        <v>767</v>
      </c>
      <c r="B599" s="25" t="s">
        <v>736</v>
      </c>
      <c r="C599" s="44"/>
      <c r="D599" s="42">
        <v>1</v>
      </c>
      <c r="E599" s="48">
        <v>5</v>
      </c>
      <c r="F599" s="89">
        <v>7.3535899999999996</v>
      </c>
    </row>
    <row r="600" spans="1:6" ht="31.5">
      <c r="A600" s="9" t="s">
        <v>767</v>
      </c>
      <c r="B600" s="26" t="s">
        <v>737</v>
      </c>
      <c r="C600" s="44"/>
      <c r="D600" s="42">
        <v>1</v>
      </c>
      <c r="E600" s="48">
        <v>3</v>
      </c>
      <c r="F600" s="89">
        <v>7.2641400000000003</v>
      </c>
    </row>
    <row r="601" spans="1:6">
      <c r="A601" s="9" t="s">
        <v>767</v>
      </c>
      <c r="B601" s="25" t="s">
        <v>738</v>
      </c>
      <c r="C601" s="44"/>
      <c r="D601" s="42">
        <v>1</v>
      </c>
      <c r="E601" s="48">
        <v>3</v>
      </c>
      <c r="F601" s="89">
        <v>7.27095</v>
      </c>
    </row>
    <row r="602" spans="1:6">
      <c r="A602" s="9" t="s">
        <v>767</v>
      </c>
      <c r="B602" s="25" t="s">
        <v>741</v>
      </c>
      <c r="C602" s="44"/>
      <c r="D602" s="42">
        <v>1</v>
      </c>
      <c r="E602" s="48">
        <v>7</v>
      </c>
      <c r="F602" s="89">
        <v>7.4368699999999999</v>
      </c>
    </row>
    <row r="603" spans="1:6">
      <c r="A603" s="9" t="s">
        <v>767</v>
      </c>
      <c r="B603" s="25" t="s">
        <v>742</v>
      </c>
      <c r="C603" s="44"/>
      <c r="D603" s="42">
        <v>1</v>
      </c>
      <c r="E603" s="48">
        <v>5</v>
      </c>
      <c r="F603" s="89">
        <v>7.3704599999999996</v>
      </c>
    </row>
    <row r="604" spans="1:6">
      <c r="A604" s="9" t="s">
        <v>767</v>
      </c>
      <c r="B604" s="25" t="s">
        <v>744</v>
      </c>
      <c r="C604" s="44"/>
      <c r="D604" s="42">
        <v>1</v>
      </c>
      <c r="E604" s="48">
        <v>7</v>
      </c>
      <c r="F604" s="89">
        <v>7.3393199999999998</v>
      </c>
    </row>
    <row r="605" spans="1:6">
      <c r="A605" s="9" t="s">
        <v>767</v>
      </c>
      <c r="B605" s="25" t="s">
        <v>746</v>
      </c>
      <c r="C605" s="44"/>
      <c r="D605" s="42">
        <v>1</v>
      </c>
      <c r="E605" s="48">
        <v>5</v>
      </c>
      <c r="F605" s="89">
        <v>7.3814099999999998</v>
      </c>
    </row>
    <row r="606" spans="1:6">
      <c r="A606" s="9" t="s">
        <v>767</v>
      </c>
      <c r="B606" s="25" t="s">
        <v>759</v>
      </c>
      <c r="C606" s="44"/>
      <c r="D606" s="42">
        <v>1</v>
      </c>
      <c r="E606" s="47">
        <v>5</v>
      </c>
      <c r="F606" s="89">
        <v>7.3246599999999997</v>
      </c>
    </row>
    <row r="607" spans="1:6">
      <c r="A607" s="9" t="s">
        <v>767</v>
      </c>
      <c r="B607" s="25" t="s">
        <v>760</v>
      </c>
      <c r="C607" s="44"/>
      <c r="D607" s="42">
        <v>1</v>
      </c>
      <c r="E607" s="47">
        <v>5</v>
      </c>
      <c r="F607" s="89">
        <v>7.3535899999999996</v>
      </c>
    </row>
    <row r="608" spans="1:6" ht="72.95" customHeight="1">
      <c r="A608" s="33"/>
      <c r="B608" s="33" t="s">
        <v>800</v>
      </c>
      <c r="C608" s="39">
        <v>0.4</v>
      </c>
      <c r="D608" s="39">
        <f>SUM(D609:D826)</f>
        <v>218</v>
      </c>
      <c r="E608" s="39">
        <f>SUM(E609:E826)</f>
        <v>3439.3</v>
      </c>
      <c r="F608" s="87">
        <f>SUM(F609:F826)</f>
        <v>3379.2911999999983</v>
      </c>
    </row>
    <row r="609" spans="1:6">
      <c r="A609" s="9" t="s">
        <v>20</v>
      </c>
      <c r="B609" s="25" t="s">
        <v>155</v>
      </c>
      <c r="C609" s="44"/>
      <c r="D609" s="44">
        <v>1</v>
      </c>
      <c r="E609" s="55">
        <v>15</v>
      </c>
      <c r="F609" s="90">
        <v>13.919460000000001</v>
      </c>
    </row>
    <row r="610" spans="1:6">
      <c r="A610" s="9" t="s">
        <v>20</v>
      </c>
      <c r="B610" s="30" t="s">
        <v>164</v>
      </c>
      <c r="C610" s="44"/>
      <c r="D610" s="44">
        <v>1</v>
      </c>
      <c r="E610" s="55">
        <v>30</v>
      </c>
      <c r="F610" s="90">
        <v>13.919449999999999</v>
      </c>
    </row>
    <row r="611" spans="1:6">
      <c r="A611" s="9" t="s">
        <v>20</v>
      </c>
      <c r="B611" s="25" t="s">
        <v>170</v>
      </c>
      <c r="C611" s="44"/>
      <c r="D611" s="44">
        <v>1</v>
      </c>
      <c r="E611" s="55">
        <v>60</v>
      </c>
      <c r="F611" s="90">
        <v>27.076139999999999</v>
      </c>
    </row>
    <row r="612" spans="1:6">
      <c r="A612" s="9" t="s">
        <v>20</v>
      </c>
      <c r="B612" s="26" t="s">
        <v>88</v>
      </c>
      <c r="C612" s="44"/>
      <c r="D612" s="44">
        <v>1</v>
      </c>
      <c r="E612" s="55">
        <v>15</v>
      </c>
      <c r="F612" s="90">
        <v>12.797000000000001</v>
      </c>
    </row>
    <row r="613" spans="1:6">
      <c r="A613" s="9" t="s">
        <v>20</v>
      </c>
      <c r="B613" s="13" t="s">
        <v>92</v>
      </c>
      <c r="C613" s="44"/>
      <c r="D613" s="44">
        <v>1</v>
      </c>
      <c r="E613" s="55">
        <v>15</v>
      </c>
      <c r="F613" s="90">
        <v>23.66422</v>
      </c>
    </row>
    <row r="614" spans="1:6">
      <c r="A614" s="9" t="s">
        <v>20</v>
      </c>
      <c r="B614" s="13" t="s">
        <v>93</v>
      </c>
      <c r="C614" s="44"/>
      <c r="D614" s="44">
        <v>1</v>
      </c>
      <c r="E614" s="55">
        <v>15</v>
      </c>
      <c r="F614" s="90">
        <v>23.66422</v>
      </c>
    </row>
    <row r="615" spans="1:6">
      <c r="A615" s="9" t="s">
        <v>20</v>
      </c>
      <c r="B615" s="25" t="s">
        <v>70</v>
      </c>
      <c r="C615" s="44"/>
      <c r="D615" s="42">
        <v>1</v>
      </c>
      <c r="E615" s="48">
        <v>15</v>
      </c>
      <c r="F615" s="89">
        <v>14.345090000000001</v>
      </c>
    </row>
    <row r="616" spans="1:6">
      <c r="A616" s="9" t="s">
        <v>20</v>
      </c>
      <c r="B616" s="25" t="s">
        <v>194</v>
      </c>
      <c r="C616" s="44"/>
      <c r="D616" s="42">
        <v>1</v>
      </c>
      <c r="E616" s="48">
        <v>15</v>
      </c>
      <c r="F616" s="89">
        <v>15.2539</v>
      </c>
    </row>
    <row r="617" spans="1:6">
      <c r="A617" s="9" t="s">
        <v>20</v>
      </c>
      <c r="B617" s="25" t="s">
        <v>195</v>
      </c>
      <c r="C617" s="44"/>
      <c r="D617" s="42">
        <v>1</v>
      </c>
      <c r="E617" s="48">
        <v>15</v>
      </c>
      <c r="F617" s="89">
        <v>14.259029999999999</v>
      </c>
    </row>
    <row r="618" spans="1:6">
      <c r="A618" s="9" t="s">
        <v>20</v>
      </c>
      <c r="B618" s="25" t="s">
        <v>196</v>
      </c>
      <c r="C618" s="44"/>
      <c r="D618" s="42">
        <v>1</v>
      </c>
      <c r="E618" s="48">
        <v>15</v>
      </c>
      <c r="F618" s="89">
        <v>14.30198</v>
      </c>
    </row>
    <row r="619" spans="1:6">
      <c r="A619" s="9" t="s">
        <v>20</v>
      </c>
      <c r="B619" s="25" t="s">
        <v>61</v>
      </c>
      <c r="C619" s="44"/>
      <c r="D619" s="42">
        <v>1</v>
      </c>
      <c r="E619" s="48">
        <v>15</v>
      </c>
      <c r="F619" s="89">
        <v>14.332409999999999</v>
      </c>
    </row>
    <row r="620" spans="1:6">
      <c r="A620" s="9" t="s">
        <v>20</v>
      </c>
      <c r="B620" s="25" t="s">
        <v>53</v>
      </c>
      <c r="C620" s="44"/>
      <c r="D620" s="42">
        <v>1</v>
      </c>
      <c r="E620" s="48">
        <v>15</v>
      </c>
      <c r="F620" s="89">
        <v>14.34165</v>
      </c>
    </row>
    <row r="621" spans="1:6">
      <c r="A621" s="9" t="s">
        <v>20</v>
      </c>
      <c r="B621" s="25" t="s">
        <v>198</v>
      </c>
      <c r="C621" s="44"/>
      <c r="D621" s="42">
        <v>1</v>
      </c>
      <c r="E621" s="48">
        <v>15</v>
      </c>
      <c r="F621" s="89">
        <v>28.38523</v>
      </c>
    </row>
    <row r="622" spans="1:6">
      <c r="A622" s="9" t="s">
        <v>20</v>
      </c>
      <c r="B622" s="25" t="s">
        <v>63</v>
      </c>
      <c r="C622" s="44"/>
      <c r="D622" s="42">
        <v>1</v>
      </c>
      <c r="E622" s="48">
        <v>15</v>
      </c>
      <c r="F622" s="89">
        <v>15.19763</v>
      </c>
    </row>
    <row r="623" spans="1:6">
      <c r="A623" s="9" t="s">
        <v>20</v>
      </c>
      <c r="B623" s="25" t="s">
        <v>199</v>
      </c>
      <c r="C623" s="44"/>
      <c r="D623" s="42">
        <v>1</v>
      </c>
      <c r="E623" s="48">
        <v>15</v>
      </c>
      <c r="F623" s="89">
        <v>14.281040000000001</v>
      </c>
    </row>
    <row r="624" spans="1:6">
      <c r="A624" s="9" t="s">
        <v>20</v>
      </c>
      <c r="B624" s="25" t="s">
        <v>200</v>
      </c>
      <c r="C624" s="44"/>
      <c r="D624" s="42">
        <v>1</v>
      </c>
      <c r="E624" s="48">
        <v>15</v>
      </c>
      <c r="F624" s="89">
        <v>14.281040000000001</v>
      </c>
    </row>
    <row r="625" spans="1:6">
      <c r="A625" s="9" t="s">
        <v>20</v>
      </c>
      <c r="B625" s="25" t="s">
        <v>201</v>
      </c>
      <c r="C625" s="44"/>
      <c r="D625" s="42">
        <v>1</v>
      </c>
      <c r="E625" s="48">
        <v>15</v>
      </c>
      <c r="F625" s="89">
        <v>14.359730000000001</v>
      </c>
    </row>
    <row r="626" spans="1:6">
      <c r="A626" s="9" t="s">
        <v>20</v>
      </c>
      <c r="B626" s="25" t="s">
        <v>202</v>
      </c>
      <c r="C626" s="44"/>
      <c r="D626" s="42">
        <v>1</v>
      </c>
      <c r="E626" s="48">
        <v>15</v>
      </c>
      <c r="F626" s="89">
        <v>14.29088</v>
      </c>
    </row>
    <row r="627" spans="1:6">
      <c r="A627" s="9" t="s">
        <v>20</v>
      </c>
      <c r="B627" s="25" t="s">
        <v>203</v>
      </c>
      <c r="C627" s="44"/>
      <c r="D627" s="42">
        <v>1</v>
      </c>
      <c r="E627" s="48">
        <v>15</v>
      </c>
      <c r="F627" s="89">
        <v>14.316549999999999</v>
      </c>
    </row>
    <row r="628" spans="1:6">
      <c r="A628" s="9" t="s">
        <v>20</v>
      </c>
      <c r="B628" s="25" t="s">
        <v>205</v>
      </c>
      <c r="C628" s="44"/>
      <c r="D628" s="42">
        <v>1</v>
      </c>
      <c r="E628" s="48">
        <v>15</v>
      </c>
      <c r="F628" s="89">
        <v>14.301740000000001</v>
      </c>
    </row>
    <row r="629" spans="1:6" ht="31.5">
      <c r="A629" s="9" t="s">
        <v>20</v>
      </c>
      <c r="B629" s="25" t="s">
        <v>206</v>
      </c>
      <c r="C629" s="44"/>
      <c r="D629" s="42">
        <v>1</v>
      </c>
      <c r="E629" s="48">
        <v>15</v>
      </c>
      <c r="F629" s="89">
        <v>14.29088</v>
      </c>
    </row>
    <row r="630" spans="1:6">
      <c r="A630" s="9" t="s">
        <v>20</v>
      </c>
      <c r="B630" s="25" t="s">
        <v>207</v>
      </c>
      <c r="C630" s="44"/>
      <c r="D630" s="42">
        <v>1</v>
      </c>
      <c r="E630" s="48">
        <v>15</v>
      </c>
      <c r="F630" s="89">
        <v>14.29088</v>
      </c>
    </row>
    <row r="631" spans="1:6">
      <c r="A631" s="9" t="s">
        <v>20</v>
      </c>
      <c r="B631" s="25" t="s">
        <v>208</v>
      </c>
      <c r="C631" s="44"/>
      <c r="D631" s="42">
        <v>1</v>
      </c>
      <c r="E631" s="48">
        <v>15</v>
      </c>
      <c r="F631" s="89">
        <v>14.64235</v>
      </c>
    </row>
    <row r="632" spans="1:6" ht="31.5">
      <c r="A632" s="9" t="s">
        <v>20</v>
      </c>
      <c r="B632" s="25" t="s">
        <v>209</v>
      </c>
      <c r="C632" s="44"/>
      <c r="D632" s="42">
        <v>1</v>
      </c>
      <c r="E632" s="48">
        <v>15</v>
      </c>
      <c r="F632" s="89">
        <v>14.38477</v>
      </c>
    </row>
    <row r="633" spans="1:6">
      <c r="A633" s="9" t="s">
        <v>20</v>
      </c>
      <c r="B633" s="25" t="s">
        <v>210</v>
      </c>
      <c r="C633" s="44"/>
      <c r="D633" s="42">
        <v>1</v>
      </c>
      <c r="E633" s="48">
        <v>15</v>
      </c>
      <c r="F633" s="89">
        <v>14.281040000000001</v>
      </c>
    </row>
    <row r="634" spans="1:6">
      <c r="A634" s="9" t="s">
        <v>20</v>
      </c>
      <c r="B634" s="25" t="s">
        <v>211</v>
      </c>
      <c r="C634" s="44"/>
      <c r="D634" s="42">
        <v>1</v>
      </c>
      <c r="E634" s="48">
        <v>15</v>
      </c>
      <c r="F634" s="89">
        <v>14.3142</v>
      </c>
    </row>
    <row r="635" spans="1:6">
      <c r="A635" s="9" t="s">
        <v>20</v>
      </c>
      <c r="B635" s="25" t="s">
        <v>213</v>
      </c>
      <c r="C635" s="44"/>
      <c r="D635" s="42">
        <v>1</v>
      </c>
      <c r="E635" s="48">
        <v>15</v>
      </c>
      <c r="F635" s="89">
        <v>14.270530000000001</v>
      </c>
    </row>
    <row r="636" spans="1:6">
      <c r="A636" s="9" t="s">
        <v>20</v>
      </c>
      <c r="B636" s="25" t="s">
        <v>214</v>
      </c>
      <c r="C636" s="44"/>
      <c r="D636" s="42">
        <v>1</v>
      </c>
      <c r="E636" s="48">
        <v>15</v>
      </c>
      <c r="F636" s="89">
        <v>14.281040000000001</v>
      </c>
    </row>
    <row r="637" spans="1:6">
      <c r="A637" s="9" t="s">
        <v>20</v>
      </c>
      <c r="B637" s="25" t="s">
        <v>217</v>
      </c>
      <c r="C637" s="44"/>
      <c r="D637" s="42">
        <v>1</v>
      </c>
      <c r="E637" s="48">
        <v>15</v>
      </c>
      <c r="F637" s="89">
        <v>14.607939999999999</v>
      </c>
    </row>
    <row r="638" spans="1:6">
      <c r="A638" s="9" t="s">
        <v>20</v>
      </c>
      <c r="B638" s="25" t="s">
        <v>219</v>
      </c>
      <c r="C638" s="44"/>
      <c r="D638" s="42">
        <v>1</v>
      </c>
      <c r="E638" s="48">
        <v>15</v>
      </c>
      <c r="F638" s="89">
        <v>14.29088</v>
      </c>
    </row>
    <row r="639" spans="1:6">
      <c r="A639" s="9" t="s">
        <v>20</v>
      </c>
      <c r="B639" s="25" t="s">
        <v>220</v>
      </c>
      <c r="C639" s="44"/>
      <c r="D639" s="42">
        <v>1</v>
      </c>
      <c r="E639" s="48">
        <v>15</v>
      </c>
      <c r="F639" s="89">
        <v>14.291449999999999</v>
      </c>
    </row>
    <row r="640" spans="1:6">
      <c r="A640" s="9" t="s">
        <v>20</v>
      </c>
      <c r="B640" s="25" t="s">
        <v>221</v>
      </c>
      <c r="C640" s="44"/>
      <c r="D640" s="42">
        <v>1</v>
      </c>
      <c r="E640" s="48">
        <v>15</v>
      </c>
      <c r="F640" s="89">
        <v>28.356249999999999</v>
      </c>
    </row>
    <row r="641" spans="1:6">
      <c r="A641" s="9" t="s">
        <v>20</v>
      </c>
      <c r="B641" s="25" t="s">
        <v>222</v>
      </c>
      <c r="C641" s="44"/>
      <c r="D641" s="42">
        <v>1</v>
      </c>
      <c r="E641" s="48">
        <v>15</v>
      </c>
      <c r="F641" s="89">
        <v>14.53063</v>
      </c>
    </row>
    <row r="642" spans="1:6">
      <c r="A642" s="9" t="s">
        <v>20</v>
      </c>
      <c r="B642" s="25" t="s">
        <v>224</v>
      </c>
      <c r="C642" s="44"/>
      <c r="D642" s="42">
        <v>1</v>
      </c>
      <c r="E642" s="48">
        <v>15</v>
      </c>
      <c r="F642" s="89">
        <v>14.607939999999999</v>
      </c>
    </row>
    <row r="643" spans="1:6">
      <c r="A643" s="9" t="s">
        <v>20</v>
      </c>
      <c r="B643" s="25" t="s">
        <v>225</v>
      </c>
      <c r="C643" s="44"/>
      <c r="D643" s="42">
        <v>1</v>
      </c>
      <c r="E643" s="48">
        <v>15</v>
      </c>
      <c r="F643" s="89">
        <v>14.288220000000001</v>
      </c>
    </row>
    <row r="644" spans="1:6">
      <c r="A644" s="9" t="s">
        <v>20</v>
      </c>
      <c r="B644" s="25" t="s">
        <v>226</v>
      </c>
      <c r="C644" s="44"/>
      <c r="D644" s="42">
        <v>1</v>
      </c>
      <c r="E644" s="48">
        <v>15</v>
      </c>
      <c r="F644" s="89">
        <v>14.64235</v>
      </c>
    </row>
    <row r="645" spans="1:6">
      <c r="A645" s="9" t="s">
        <v>20</v>
      </c>
      <c r="B645" s="25" t="s">
        <v>59</v>
      </c>
      <c r="C645" s="44"/>
      <c r="D645" s="42">
        <v>1</v>
      </c>
      <c r="E645" s="48">
        <v>15</v>
      </c>
      <c r="F645" s="89">
        <v>14.362360000000001</v>
      </c>
    </row>
    <row r="646" spans="1:6">
      <c r="A646" s="9" t="s">
        <v>20</v>
      </c>
      <c r="B646" s="25" t="s">
        <v>230</v>
      </c>
      <c r="C646" s="44"/>
      <c r="D646" s="42">
        <v>1</v>
      </c>
      <c r="E646" s="48">
        <v>15</v>
      </c>
      <c r="F646" s="89">
        <v>14.272259999999999</v>
      </c>
    </row>
    <row r="647" spans="1:6">
      <c r="A647" s="9" t="s">
        <v>20</v>
      </c>
      <c r="B647" s="25" t="s">
        <v>232</v>
      </c>
      <c r="C647" s="44"/>
      <c r="D647" s="42">
        <v>1</v>
      </c>
      <c r="E647" s="48">
        <v>15</v>
      </c>
      <c r="F647" s="89">
        <v>14.37134</v>
      </c>
    </row>
    <row r="648" spans="1:6">
      <c r="A648" s="9" t="s">
        <v>20</v>
      </c>
      <c r="B648" s="25" t="s">
        <v>233</v>
      </c>
      <c r="C648" s="44"/>
      <c r="D648" s="42">
        <v>1</v>
      </c>
      <c r="E648" s="48">
        <v>15</v>
      </c>
      <c r="F648" s="89">
        <v>14.32403</v>
      </c>
    </row>
    <row r="649" spans="1:6">
      <c r="A649" s="9" t="s">
        <v>20</v>
      </c>
      <c r="B649" s="25" t="s">
        <v>235</v>
      </c>
      <c r="C649" s="44"/>
      <c r="D649" s="42">
        <v>1</v>
      </c>
      <c r="E649" s="48">
        <v>15</v>
      </c>
      <c r="F649" s="89">
        <v>14.33084</v>
      </c>
    </row>
    <row r="650" spans="1:6">
      <c r="A650" s="9" t="s">
        <v>20</v>
      </c>
      <c r="B650" s="25" t="s">
        <v>236</v>
      </c>
      <c r="C650" s="44"/>
      <c r="D650" s="42">
        <v>1</v>
      </c>
      <c r="E650" s="48">
        <v>15</v>
      </c>
      <c r="F650" s="89">
        <v>14.27974</v>
      </c>
    </row>
    <row r="651" spans="1:6">
      <c r="A651" s="9" t="s">
        <v>20</v>
      </c>
      <c r="B651" s="25" t="s">
        <v>237</v>
      </c>
      <c r="C651" s="44"/>
      <c r="D651" s="42">
        <v>1</v>
      </c>
      <c r="E651" s="48">
        <v>15</v>
      </c>
      <c r="F651" s="89">
        <v>14.41672</v>
      </c>
    </row>
    <row r="652" spans="1:6">
      <c r="A652" s="9" t="s">
        <v>20</v>
      </c>
      <c r="B652" s="25" t="s">
        <v>238</v>
      </c>
      <c r="C652" s="44"/>
      <c r="D652" s="42">
        <v>1</v>
      </c>
      <c r="E652" s="48">
        <v>15</v>
      </c>
      <c r="F652" s="89">
        <v>14.332409999999999</v>
      </c>
    </row>
    <row r="653" spans="1:6">
      <c r="A653" s="9" t="s">
        <v>20</v>
      </c>
      <c r="B653" s="25" t="s">
        <v>239</v>
      </c>
      <c r="C653" s="44"/>
      <c r="D653" s="42">
        <v>1</v>
      </c>
      <c r="E653" s="48">
        <v>15</v>
      </c>
      <c r="F653" s="89">
        <v>14.356619999999999</v>
      </c>
    </row>
    <row r="654" spans="1:6">
      <c r="A654" s="9" t="s">
        <v>20</v>
      </c>
      <c r="B654" s="25" t="s">
        <v>240</v>
      </c>
      <c r="C654" s="44"/>
      <c r="D654" s="42">
        <v>1</v>
      </c>
      <c r="E654" s="48">
        <v>15</v>
      </c>
      <c r="F654" s="89">
        <v>14.31611</v>
      </c>
    </row>
    <row r="655" spans="1:6">
      <c r="A655" s="9" t="s">
        <v>20</v>
      </c>
      <c r="B655" s="25" t="s">
        <v>251</v>
      </c>
      <c r="C655" s="44"/>
      <c r="D655" s="42">
        <v>1</v>
      </c>
      <c r="E655" s="48">
        <v>15</v>
      </c>
      <c r="F655" s="89">
        <v>14.264530000000001</v>
      </c>
    </row>
    <row r="656" spans="1:6">
      <c r="A656" s="9" t="s">
        <v>20</v>
      </c>
      <c r="B656" s="25" t="s">
        <v>253</v>
      </c>
      <c r="C656" s="44"/>
      <c r="D656" s="42">
        <v>1</v>
      </c>
      <c r="E656" s="48">
        <v>15</v>
      </c>
      <c r="F656" s="89">
        <v>14.888030000000001</v>
      </c>
    </row>
    <row r="657" spans="1:6">
      <c r="A657" s="9" t="s">
        <v>20</v>
      </c>
      <c r="B657" s="25" t="s">
        <v>254</v>
      </c>
      <c r="C657" s="44"/>
      <c r="D657" s="42">
        <v>1</v>
      </c>
      <c r="E657" s="48">
        <v>15</v>
      </c>
      <c r="F657" s="89">
        <v>14.405749999999999</v>
      </c>
    </row>
    <row r="658" spans="1:6">
      <c r="A658" s="9" t="s">
        <v>20</v>
      </c>
      <c r="B658" s="25" t="s">
        <v>258</v>
      </c>
      <c r="C658" s="44"/>
      <c r="D658" s="42">
        <v>1</v>
      </c>
      <c r="E658" s="48">
        <v>15</v>
      </c>
      <c r="F658" s="89">
        <v>14.24517</v>
      </c>
    </row>
    <row r="659" spans="1:6">
      <c r="A659" s="9" t="s">
        <v>20</v>
      </c>
      <c r="B659" s="25" t="s">
        <v>259</v>
      </c>
      <c r="C659" s="44"/>
      <c r="D659" s="42">
        <v>1</v>
      </c>
      <c r="E659" s="48">
        <v>15</v>
      </c>
      <c r="F659" s="89">
        <v>14.33084</v>
      </c>
    </row>
    <row r="660" spans="1:6">
      <c r="A660" s="9" t="s">
        <v>20</v>
      </c>
      <c r="B660" s="25" t="s">
        <v>261</v>
      </c>
      <c r="C660" s="44"/>
      <c r="D660" s="42">
        <v>1</v>
      </c>
      <c r="E660" s="48">
        <v>15</v>
      </c>
      <c r="F660" s="89">
        <v>14.13804</v>
      </c>
    </row>
    <row r="661" spans="1:6">
      <c r="A661" s="9" t="s">
        <v>20</v>
      </c>
      <c r="B661" s="25" t="s">
        <v>262</v>
      </c>
      <c r="C661" s="44"/>
      <c r="D661" s="42">
        <v>1</v>
      </c>
      <c r="E661" s="48">
        <v>15</v>
      </c>
      <c r="F661" s="89">
        <v>14.30198</v>
      </c>
    </row>
    <row r="662" spans="1:6">
      <c r="A662" s="9" t="s">
        <v>20</v>
      </c>
      <c r="B662" s="25" t="s">
        <v>263</v>
      </c>
      <c r="C662" s="44"/>
      <c r="D662" s="42">
        <v>1</v>
      </c>
      <c r="E662" s="48">
        <v>15</v>
      </c>
      <c r="F662" s="89">
        <v>14.30198</v>
      </c>
    </row>
    <row r="663" spans="1:6">
      <c r="A663" s="9" t="s">
        <v>20</v>
      </c>
      <c r="B663" s="25" t="s">
        <v>264</v>
      </c>
      <c r="C663" s="44"/>
      <c r="D663" s="42">
        <v>1</v>
      </c>
      <c r="E663" s="48">
        <v>15</v>
      </c>
      <c r="F663" s="89">
        <v>14.235060000000001</v>
      </c>
    </row>
    <row r="664" spans="1:6">
      <c r="A664" s="9" t="s">
        <v>20</v>
      </c>
      <c r="B664" s="25" t="s">
        <v>268</v>
      </c>
      <c r="C664" s="44"/>
      <c r="D664" s="42">
        <v>1</v>
      </c>
      <c r="E664" s="48">
        <v>15</v>
      </c>
      <c r="F664" s="89">
        <v>14.405749999999999</v>
      </c>
    </row>
    <row r="665" spans="1:6" ht="31.5">
      <c r="A665" s="9" t="s">
        <v>20</v>
      </c>
      <c r="B665" s="25" t="s">
        <v>269</v>
      </c>
      <c r="C665" s="44"/>
      <c r="D665" s="42">
        <v>1</v>
      </c>
      <c r="E665" s="48">
        <v>15</v>
      </c>
      <c r="F665" s="89">
        <v>14.31611</v>
      </c>
    </row>
    <row r="666" spans="1:6">
      <c r="A666" s="9" t="s">
        <v>20</v>
      </c>
      <c r="B666" s="25" t="s">
        <v>270</v>
      </c>
      <c r="C666" s="44"/>
      <c r="D666" s="42">
        <v>1</v>
      </c>
      <c r="E666" s="48">
        <v>15</v>
      </c>
      <c r="F666" s="89">
        <v>14.607939999999999</v>
      </c>
    </row>
    <row r="667" spans="1:6">
      <c r="A667" s="9" t="s">
        <v>20</v>
      </c>
      <c r="B667" s="25" t="s">
        <v>271</v>
      </c>
      <c r="C667" s="44"/>
      <c r="D667" s="42">
        <v>1</v>
      </c>
      <c r="E667" s="48">
        <v>15</v>
      </c>
      <c r="F667" s="89">
        <v>14.88303</v>
      </c>
    </row>
    <row r="668" spans="1:6">
      <c r="A668" s="9" t="s">
        <v>20</v>
      </c>
      <c r="B668" s="25" t="s">
        <v>275</v>
      </c>
      <c r="C668" s="44"/>
      <c r="D668" s="42">
        <v>1</v>
      </c>
      <c r="E668" s="48">
        <v>15</v>
      </c>
      <c r="F668" s="89">
        <v>14.400550000000001</v>
      </c>
    </row>
    <row r="669" spans="1:6">
      <c r="A669" s="9" t="s">
        <v>20</v>
      </c>
      <c r="B669" s="25" t="s">
        <v>278</v>
      </c>
      <c r="C669" s="44"/>
      <c r="D669" s="42">
        <v>1</v>
      </c>
      <c r="E669" s="48">
        <v>15</v>
      </c>
      <c r="F669" s="89">
        <v>14.303000000000001</v>
      </c>
    </row>
    <row r="670" spans="1:6">
      <c r="A670" s="9" t="s">
        <v>20</v>
      </c>
      <c r="B670" s="25" t="s">
        <v>279</v>
      </c>
      <c r="C670" s="44"/>
      <c r="D670" s="42">
        <v>1</v>
      </c>
      <c r="E670" s="48">
        <v>15</v>
      </c>
      <c r="F670" s="89">
        <v>14.53055</v>
      </c>
    </row>
    <row r="671" spans="1:6">
      <c r="A671" s="9" t="s">
        <v>20</v>
      </c>
      <c r="B671" s="25" t="s">
        <v>280</v>
      </c>
      <c r="C671" s="44"/>
      <c r="D671" s="42">
        <v>1</v>
      </c>
      <c r="E671" s="48">
        <v>15</v>
      </c>
      <c r="F671" s="89">
        <v>14.32057</v>
      </c>
    </row>
    <row r="672" spans="1:6">
      <c r="A672" s="9" t="s">
        <v>20</v>
      </c>
      <c r="B672" s="25" t="s">
        <v>281</v>
      </c>
      <c r="C672" s="44"/>
      <c r="D672" s="42">
        <v>1</v>
      </c>
      <c r="E672" s="48">
        <v>15</v>
      </c>
      <c r="F672" s="89">
        <v>14.536770000000001</v>
      </c>
    </row>
    <row r="673" spans="1:6">
      <c r="A673" s="9" t="s">
        <v>20</v>
      </c>
      <c r="B673" s="25" t="s">
        <v>283</v>
      </c>
      <c r="C673" s="44"/>
      <c r="D673" s="42">
        <v>1</v>
      </c>
      <c r="E673" s="48">
        <v>15</v>
      </c>
      <c r="F673" s="89">
        <v>15.318049999999999</v>
      </c>
    </row>
    <row r="674" spans="1:6">
      <c r="A674" s="9" t="s">
        <v>20</v>
      </c>
      <c r="B674" s="25" t="s">
        <v>284</v>
      </c>
      <c r="C674" s="44"/>
      <c r="D674" s="42">
        <v>1</v>
      </c>
      <c r="E674" s="48">
        <v>15</v>
      </c>
      <c r="F674" s="89">
        <v>14.43857</v>
      </c>
    </row>
    <row r="675" spans="1:6">
      <c r="A675" s="9" t="s">
        <v>20</v>
      </c>
      <c r="B675" s="25" t="s">
        <v>285</v>
      </c>
      <c r="C675" s="44"/>
      <c r="D675" s="42">
        <v>1</v>
      </c>
      <c r="E675" s="48">
        <v>15</v>
      </c>
      <c r="F675" s="89">
        <v>14.345090000000001</v>
      </c>
    </row>
    <row r="676" spans="1:6">
      <c r="A676" s="9" t="s">
        <v>20</v>
      </c>
      <c r="B676" s="25" t="s">
        <v>286</v>
      </c>
      <c r="C676" s="44"/>
      <c r="D676" s="42">
        <v>1</v>
      </c>
      <c r="E676" s="48">
        <v>15</v>
      </c>
      <c r="F676" s="89">
        <v>14.259029999999999</v>
      </c>
    </row>
    <row r="677" spans="1:6" ht="31.5">
      <c r="A677" s="9" t="s">
        <v>20</v>
      </c>
      <c r="B677" s="25" t="s">
        <v>287</v>
      </c>
      <c r="C677" s="44"/>
      <c r="D677" s="42">
        <v>1</v>
      </c>
      <c r="E677" s="48">
        <v>15</v>
      </c>
      <c r="F677" s="89">
        <v>14.5639</v>
      </c>
    </row>
    <row r="678" spans="1:6">
      <c r="A678" s="9" t="s">
        <v>20</v>
      </c>
      <c r="B678" s="25" t="s">
        <v>288</v>
      </c>
      <c r="C678" s="44"/>
      <c r="D678" s="42">
        <v>1</v>
      </c>
      <c r="E678" s="48">
        <v>15</v>
      </c>
      <c r="F678" s="89">
        <v>14.345050000000001</v>
      </c>
    </row>
    <row r="679" spans="1:6">
      <c r="A679" s="9" t="s">
        <v>20</v>
      </c>
      <c r="B679" s="25" t="s">
        <v>290</v>
      </c>
      <c r="C679" s="44"/>
      <c r="D679" s="42">
        <v>1</v>
      </c>
      <c r="E679" s="48">
        <v>15</v>
      </c>
      <c r="F679" s="89">
        <v>15.25576</v>
      </c>
    </row>
    <row r="680" spans="1:6">
      <c r="A680" s="9" t="s">
        <v>20</v>
      </c>
      <c r="B680" s="25" t="s">
        <v>291</v>
      </c>
      <c r="C680" s="44"/>
      <c r="D680" s="42">
        <v>1</v>
      </c>
      <c r="E680" s="48">
        <v>15</v>
      </c>
      <c r="F680" s="89">
        <v>14.6577</v>
      </c>
    </row>
    <row r="681" spans="1:6">
      <c r="A681" s="9" t="s">
        <v>20</v>
      </c>
      <c r="B681" s="25" t="s">
        <v>292</v>
      </c>
      <c r="C681" s="44"/>
      <c r="D681" s="42">
        <v>1</v>
      </c>
      <c r="E681" s="48">
        <v>15</v>
      </c>
      <c r="F681" s="89">
        <v>7.3232200000000001</v>
      </c>
    </row>
    <row r="682" spans="1:6">
      <c r="A682" s="9" t="s">
        <v>20</v>
      </c>
      <c r="B682" s="25" t="s">
        <v>295</v>
      </c>
      <c r="C682" s="44"/>
      <c r="D682" s="42">
        <v>1</v>
      </c>
      <c r="E682" s="48">
        <v>15</v>
      </c>
      <c r="F682" s="89">
        <v>14.607900000000001</v>
      </c>
    </row>
    <row r="683" spans="1:6">
      <c r="A683" s="9" t="s">
        <v>20</v>
      </c>
      <c r="B683" s="25" t="s">
        <v>299</v>
      </c>
      <c r="C683" s="44"/>
      <c r="D683" s="42">
        <v>1</v>
      </c>
      <c r="E683" s="48">
        <v>15</v>
      </c>
      <c r="F683" s="89">
        <v>14.30198</v>
      </c>
    </row>
    <row r="684" spans="1:6">
      <c r="A684" s="9" t="s">
        <v>20</v>
      </c>
      <c r="B684" s="25" t="s">
        <v>301</v>
      </c>
      <c r="C684" s="44"/>
      <c r="D684" s="42">
        <v>1</v>
      </c>
      <c r="E684" s="48">
        <v>15</v>
      </c>
      <c r="F684" s="89">
        <v>14.264530000000001</v>
      </c>
    </row>
    <row r="685" spans="1:6">
      <c r="A685" s="9" t="s">
        <v>20</v>
      </c>
      <c r="B685" s="25" t="s">
        <v>310</v>
      </c>
      <c r="C685" s="44"/>
      <c r="D685" s="42">
        <v>1</v>
      </c>
      <c r="E685" s="48">
        <v>15</v>
      </c>
      <c r="F685" s="89">
        <v>14.921939999999999</v>
      </c>
    </row>
    <row r="686" spans="1:6">
      <c r="A686" s="9" t="s">
        <v>20</v>
      </c>
      <c r="B686" s="25" t="s">
        <v>311</v>
      </c>
      <c r="C686" s="44"/>
      <c r="D686" s="42">
        <v>1</v>
      </c>
      <c r="E686" s="48">
        <v>15</v>
      </c>
      <c r="F686" s="89">
        <v>14.32057</v>
      </c>
    </row>
    <row r="687" spans="1:6">
      <c r="A687" s="9" t="s">
        <v>20</v>
      </c>
      <c r="B687" s="25" t="s">
        <v>75</v>
      </c>
      <c r="C687" s="44"/>
      <c r="D687" s="42">
        <v>1</v>
      </c>
      <c r="E687" s="48">
        <v>15</v>
      </c>
      <c r="F687" s="89">
        <v>14.405749999999999</v>
      </c>
    </row>
    <row r="688" spans="1:6">
      <c r="A688" s="9" t="s">
        <v>20</v>
      </c>
      <c r="B688" s="25" t="s">
        <v>314</v>
      </c>
      <c r="C688" s="44"/>
      <c r="D688" s="42">
        <v>1</v>
      </c>
      <c r="E688" s="48">
        <v>15</v>
      </c>
      <c r="F688" s="89">
        <v>14.359730000000001</v>
      </c>
    </row>
    <row r="689" spans="1:6">
      <c r="A689" s="9" t="s">
        <v>20</v>
      </c>
      <c r="B689" s="25" t="s">
        <v>317</v>
      </c>
      <c r="C689" s="44"/>
      <c r="D689" s="42">
        <v>1</v>
      </c>
      <c r="E689" s="48">
        <v>15</v>
      </c>
      <c r="F689" s="89">
        <v>15.08718</v>
      </c>
    </row>
    <row r="690" spans="1:6">
      <c r="A690" s="9" t="s">
        <v>20</v>
      </c>
      <c r="B690" s="25" t="s">
        <v>318</v>
      </c>
      <c r="C690" s="44"/>
      <c r="D690" s="42">
        <v>1</v>
      </c>
      <c r="E690" s="48">
        <v>15</v>
      </c>
      <c r="F690" s="89">
        <v>14.45584</v>
      </c>
    </row>
    <row r="691" spans="1:6">
      <c r="A691" s="9" t="s">
        <v>20</v>
      </c>
      <c r="B691" s="25" t="s">
        <v>320</v>
      </c>
      <c r="C691" s="44"/>
      <c r="D691" s="42">
        <v>1</v>
      </c>
      <c r="E691" s="48">
        <v>50</v>
      </c>
      <c r="F691" s="89">
        <v>14.31808</v>
      </c>
    </row>
    <row r="692" spans="1:6">
      <c r="A692" s="9" t="s">
        <v>20</v>
      </c>
      <c r="B692" s="25" t="s">
        <v>321</v>
      </c>
      <c r="C692" s="44"/>
      <c r="D692" s="42">
        <v>1</v>
      </c>
      <c r="E692" s="48">
        <v>15</v>
      </c>
      <c r="F692" s="89">
        <v>14.2803</v>
      </c>
    </row>
    <row r="693" spans="1:6">
      <c r="A693" s="9" t="s">
        <v>20</v>
      </c>
      <c r="B693" s="25" t="s">
        <v>329</v>
      </c>
      <c r="C693" s="44"/>
      <c r="D693" s="42">
        <v>1</v>
      </c>
      <c r="E693" s="48">
        <v>15</v>
      </c>
      <c r="F693" s="89">
        <v>14.15105</v>
      </c>
    </row>
    <row r="694" spans="1:6">
      <c r="A694" s="9" t="s">
        <v>20</v>
      </c>
      <c r="B694" s="25" t="s">
        <v>335</v>
      </c>
      <c r="C694" s="44"/>
      <c r="D694" s="42">
        <v>1</v>
      </c>
      <c r="E694" s="48">
        <v>15</v>
      </c>
      <c r="F694" s="89">
        <v>14.365399999999999</v>
      </c>
    </row>
    <row r="695" spans="1:6">
      <c r="A695" s="9" t="s">
        <v>20</v>
      </c>
      <c r="B695" s="25" t="s">
        <v>339</v>
      </c>
      <c r="C695" s="44"/>
      <c r="D695" s="42">
        <v>1</v>
      </c>
      <c r="E695" s="48">
        <v>15</v>
      </c>
      <c r="F695" s="89">
        <v>14.29144</v>
      </c>
    </row>
    <row r="696" spans="1:6">
      <c r="A696" s="9" t="s">
        <v>20</v>
      </c>
      <c r="B696" s="25" t="s">
        <v>342</v>
      </c>
      <c r="C696" s="44"/>
      <c r="D696" s="42">
        <v>1</v>
      </c>
      <c r="E696" s="48">
        <v>15</v>
      </c>
      <c r="F696" s="89">
        <v>14.15916</v>
      </c>
    </row>
    <row r="697" spans="1:6">
      <c r="A697" s="9" t="s">
        <v>20</v>
      </c>
      <c r="B697" s="25" t="s">
        <v>343</v>
      </c>
      <c r="C697" s="44"/>
      <c r="D697" s="42">
        <v>1</v>
      </c>
      <c r="E697" s="48">
        <v>15</v>
      </c>
      <c r="F697" s="89">
        <v>14.405749999999999</v>
      </c>
    </row>
    <row r="698" spans="1:6">
      <c r="A698" s="9" t="s">
        <v>20</v>
      </c>
      <c r="B698" s="25" t="s">
        <v>344</v>
      </c>
      <c r="C698" s="44"/>
      <c r="D698" s="42">
        <v>1</v>
      </c>
      <c r="E698" s="48">
        <v>15</v>
      </c>
      <c r="F698" s="89">
        <v>14.317259999999999</v>
      </c>
    </row>
    <row r="699" spans="1:6">
      <c r="A699" s="9" t="s">
        <v>20</v>
      </c>
      <c r="B699" s="25" t="s">
        <v>345</v>
      </c>
      <c r="C699" s="44"/>
      <c r="D699" s="42">
        <v>1</v>
      </c>
      <c r="E699" s="48">
        <v>12</v>
      </c>
      <c r="F699" s="89">
        <v>14.58094</v>
      </c>
    </row>
    <row r="700" spans="1:6">
      <c r="A700" s="9" t="s">
        <v>20</v>
      </c>
      <c r="B700" s="25" t="s">
        <v>362</v>
      </c>
      <c r="C700" s="44"/>
      <c r="D700" s="42">
        <v>1</v>
      </c>
      <c r="E700" s="48">
        <v>15</v>
      </c>
      <c r="F700" s="89">
        <v>14.359730000000001</v>
      </c>
    </row>
    <row r="701" spans="1:6">
      <c r="A701" s="9" t="s">
        <v>20</v>
      </c>
      <c r="B701" s="25" t="s">
        <v>367</v>
      </c>
      <c r="C701" s="44"/>
      <c r="D701" s="42">
        <v>1</v>
      </c>
      <c r="E701" s="48">
        <v>15</v>
      </c>
      <c r="F701" s="89">
        <v>14.288220000000001</v>
      </c>
    </row>
    <row r="702" spans="1:6">
      <c r="A702" s="9" t="s">
        <v>20</v>
      </c>
      <c r="B702" s="25" t="s">
        <v>369</v>
      </c>
      <c r="C702" s="44"/>
      <c r="D702" s="42">
        <v>1</v>
      </c>
      <c r="E702" s="48">
        <v>15</v>
      </c>
      <c r="F702" s="89">
        <v>15.20945</v>
      </c>
    </row>
    <row r="703" spans="1:6">
      <c r="A703" s="9" t="s">
        <v>20</v>
      </c>
      <c r="B703" s="25" t="s">
        <v>370</v>
      </c>
      <c r="C703" s="44"/>
      <c r="D703" s="42">
        <v>1</v>
      </c>
      <c r="E703" s="48">
        <v>15</v>
      </c>
      <c r="F703" s="89">
        <v>14.29533</v>
      </c>
    </row>
    <row r="704" spans="1:6" ht="31.5">
      <c r="A704" s="9" t="s">
        <v>20</v>
      </c>
      <c r="B704" s="25" t="s">
        <v>371</v>
      </c>
      <c r="C704" s="44"/>
      <c r="D704" s="42">
        <v>1</v>
      </c>
      <c r="E704" s="48">
        <v>15</v>
      </c>
      <c r="F704" s="89">
        <v>14.29533</v>
      </c>
    </row>
    <row r="705" spans="1:6">
      <c r="A705" s="9" t="s">
        <v>20</v>
      </c>
      <c r="B705" s="25" t="s">
        <v>374</v>
      </c>
      <c r="C705" s="44"/>
      <c r="D705" s="42">
        <v>1</v>
      </c>
      <c r="E705" s="48">
        <v>15</v>
      </c>
      <c r="F705" s="89">
        <v>14.259029999999999</v>
      </c>
    </row>
    <row r="706" spans="1:6">
      <c r="A706" s="9" t="s">
        <v>20</v>
      </c>
      <c r="B706" s="25" t="s">
        <v>375</v>
      </c>
      <c r="C706" s="44"/>
      <c r="D706" s="42">
        <v>1</v>
      </c>
      <c r="E706" s="48">
        <v>15</v>
      </c>
      <c r="F706" s="89">
        <v>14.3794</v>
      </c>
    </row>
    <row r="707" spans="1:6">
      <c r="A707" s="9" t="s">
        <v>20</v>
      </c>
      <c r="B707" s="25" t="s">
        <v>380</v>
      </c>
      <c r="C707" s="44"/>
      <c r="D707" s="42">
        <v>1</v>
      </c>
      <c r="E707" s="48">
        <v>15</v>
      </c>
      <c r="F707" s="89">
        <v>14.47287</v>
      </c>
    </row>
    <row r="708" spans="1:6">
      <c r="A708" s="9" t="s">
        <v>20</v>
      </c>
      <c r="B708" s="25" t="s">
        <v>381</v>
      </c>
      <c r="C708" s="44"/>
      <c r="D708" s="42">
        <v>1</v>
      </c>
      <c r="E708" s="48">
        <v>15</v>
      </c>
      <c r="F708" s="89">
        <v>14.32057</v>
      </c>
    </row>
    <row r="709" spans="1:6" ht="31.5">
      <c r="A709" s="9" t="s">
        <v>20</v>
      </c>
      <c r="B709" s="25" t="s">
        <v>383</v>
      </c>
      <c r="C709" s="44"/>
      <c r="D709" s="42">
        <v>1</v>
      </c>
      <c r="E709" s="48">
        <v>15</v>
      </c>
      <c r="F709" s="89">
        <v>14.51779</v>
      </c>
    </row>
    <row r="710" spans="1:6">
      <c r="A710" s="9" t="s">
        <v>20</v>
      </c>
      <c r="B710" s="25" t="s">
        <v>384</v>
      </c>
      <c r="C710" s="44"/>
      <c r="D710" s="42">
        <v>1</v>
      </c>
      <c r="E710" s="48">
        <v>15</v>
      </c>
      <c r="F710" s="89">
        <v>14.273580000000001</v>
      </c>
    </row>
    <row r="711" spans="1:6">
      <c r="A711" s="9" t="s">
        <v>20</v>
      </c>
      <c r="B711" s="25" t="s">
        <v>112</v>
      </c>
      <c r="C711" s="44"/>
      <c r="D711" s="42">
        <v>1</v>
      </c>
      <c r="E711" s="48">
        <v>15</v>
      </c>
      <c r="F711" s="89">
        <v>7.9679099999999998</v>
      </c>
    </row>
    <row r="712" spans="1:6">
      <c r="A712" s="9" t="s">
        <v>20</v>
      </c>
      <c r="B712" s="25" t="s">
        <v>393</v>
      </c>
      <c r="C712" s="44"/>
      <c r="D712" s="42">
        <v>1</v>
      </c>
      <c r="E712" s="48">
        <v>15</v>
      </c>
      <c r="F712" s="89">
        <v>14.64235</v>
      </c>
    </row>
    <row r="713" spans="1:6">
      <c r="A713" s="9" t="s">
        <v>20</v>
      </c>
      <c r="B713" s="25" t="s">
        <v>396</v>
      </c>
      <c r="C713" s="44"/>
      <c r="D713" s="42">
        <v>1</v>
      </c>
      <c r="E713" s="48">
        <v>15</v>
      </c>
      <c r="F713" s="89">
        <v>14.2803</v>
      </c>
    </row>
    <row r="714" spans="1:6">
      <c r="A714" s="9" t="s">
        <v>20</v>
      </c>
      <c r="B714" s="25" t="s">
        <v>113</v>
      </c>
      <c r="C714" s="44"/>
      <c r="D714" s="42">
        <v>1</v>
      </c>
      <c r="E714" s="48">
        <v>15</v>
      </c>
      <c r="F714" s="89">
        <v>28.159469999999999</v>
      </c>
    </row>
    <row r="715" spans="1:6">
      <c r="A715" s="9" t="s">
        <v>20</v>
      </c>
      <c r="B715" s="25" t="s">
        <v>399</v>
      </c>
      <c r="C715" s="44"/>
      <c r="D715" s="42">
        <v>1</v>
      </c>
      <c r="E715" s="48">
        <v>15</v>
      </c>
      <c r="F715" s="89">
        <v>14.400550000000001</v>
      </c>
    </row>
    <row r="716" spans="1:6">
      <c r="A716" s="9" t="s">
        <v>20</v>
      </c>
      <c r="B716" s="25" t="s">
        <v>401</v>
      </c>
      <c r="C716" s="44"/>
      <c r="D716" s="42">
        <v>1</v>
      </c>
      <c r="E716" s="48">
        <v>15</v>
      </c>
      <c r="F716" s="89">
        <v>14.48929</v>
      </c>
    </row>
    <row r="717" spans="1:6">
      <c r="A717" s="9" t="s">
        <v>20</v>
      </c>
      <c r="B717" s="25" t="s">
        <v>404</v>
      </c>
      <c r="C717" s="44"/>
      <c r="D717" s="42">
        <v>1</v>
      </c>
      <c r="E717" s="48">
        <v>15</v>
      </c>
      <c r="F717" s="89">
        <v>14.362360000000001</v>
      </c>
    </row>
    <row r="718" spans="1:6" ht="31.5">
      <c r="A718" s="9" t="s">
        <v>20</v>
      </c>
      <c r="B718" s="25" t="s">
        <v>405</v>
      </c>
      <c r="C718" s="44"/>
      <c r="D718" s="42">
        <v>1</v>
      </c>
      <c r="E718" s="48">
        <v>15</v>
      </c>
      <c r="F718" s="89">
        <v>14.33493</v>
      </c>
    </row>
    <row r="719" spans="1:6">
      <c r="A719" s="9" t="s">
        <v>20</v>
      </c>
      <c r="B719" s="25" t="s">
        <v>406</v>
      </c>
      <c r="C719" s="44"/>
      <c r="D719" s="42">
        <v>1</v>
      </c>
      <c r="E719" s="48">
        <v>15</v>
      </c>
      <c r="F719" s="89">
        <v>14.341100000000001</v>
      </c>
    </row>
    <row r="720" spans="1:6">
      <c r="A720" s="9" t="s">
        <v>20</v>
      </c>
      <c r="B720" s="25" t="s">
        <v>411</v>
      </c>
      <c r="C720" s="44"/>
      <c r="D720" s="42">
        <v>1</v>
      </c>
      <c r="E720" s="48">
        <v>15</v>
      </c>
      <c r="F720" s="89">
        <v>14.400550000000001</v>
      </c>
    </row>
    <row r="721" spans="1:6">
      <c r="A721" s="9" t="s">
        <v>20</v>
      </c>
      <c r="B721" s="25" t="s">
        <v>412</v>
      </c>
      <c r="C721" s="44"/>
      <c r="D721" s="42">
        <v>1</v>
      </c>
      <c r="E721" s="48">
        <v>15</v>
      </c>
      <c r="F721" s="89">
        <v>28.392330000000001</v>
      </c>
    </row>
    <row r="722" spans="1:6">
      <c r="A722" s="9" t="s">
        <v>20</v>
      </c>
      <c r="B722" s="25" t="s">
        <v>414</v>
      </c>
      <c r="C722" s="44"/>
      <c r="D722" s="42">
        <v>1</v>
      </c>
      <c r="E722" s="48">
        <v>15</v>
      </c>
      <c r="F722" s="89">
        <v>28.237539999999999</v>
      </c>
    </row>
    <row r="723" spans="1:6" ht="31.5">
      <c r="A723" s="9" t="s">
        <v>20</v>
      </c>
      <c r="B723" s="25" t="s">
        <v>415</v>
      </c>
      <c r="C723" s="44"/>
      <c r="D723" s="42">
        <v>1</v>
      </c>
      <c r="E723" s="48">
        <v>15</v>
      </c>
      <c r="F723" s="89">
        <v>14.46649</v>
      </c>
    </row>
    <row r="724" spans="1:6">
      <c r="A724" s="9" t="s">
        <v>20</v>
      </c>
      <c r="B724" s="25" t="s">
        <v>418</v>
      </c>
      <c r="C724" s="44"/>
      <c r="D724" s="42">
        <v>1</v>
      </c>
      <c r="E724" s="48">
        <v>15</v>
      </c>
      <c r="F724" s="89">
        <v>14.2395</v>
      </c>
    </row>
    <row r="725" spans="1:6">
      <c r="A725" s="9" t="s">
        <v>20</v>
      </c>
      <c r="B725" s="25" t="s">
        <v>432</v>
      </c>
      <c r="C725" s="44"/>
      <c r="D725" s="42">
        <v>1</v>
      </c>
      <c r="E725" s="48">
        <v>15</v>
      </c>
      <c r="F725" s="89">
        <v>14.273580000000001</v>
      </c>
    </row>
    <row r="726" spans="1:6">
      <c r="A726" s="9" t="s">
        <v>20</v>
      </c>
      <c r="B726" s="25" t="s">
        <v>433</v>
      </c>
      <c r="C726" s="44"/>
      <c r="D726" s="42">
        <v>1</v>
      </c>
      <c r="E726" s="48">
        <v>15</v>
      </c>
      <c r="F726" s="89">
        <v>42.321959999999997</v>
      </c>
    </row>
    <row r="727" spans="1:6">
      <c r="A727" s="9" t="s">
        <v>20</v>
      </c>
      <c r="B727" s="25" t="s">
        <v>435</v>
      </c>
      <c r="C727" s="44"/>
      <c r="D727" s="42">
        <v>1</v>
      </c>
      <c r="E727" s="48">
        <v>15</v>
      </c>
      <c r="F727" s="89">
        <v>14.262079999999999</v>
      </c>
    </row>
    <row r="728" spans="1:6">
      <c r="A728" s="9" t="s">
        <v>20</v>
      </c>
      <c r="B728" s="25" t="s">
        <v>439</v>
      </c>
      <c r="C728" s="44"/>
      <c r="D728" s="42">
        <v>1</v>
      </c>
      <c r="E728" s="48">
        <v>15</v>
      </c>
      <c r="F728" s="89">
        <v>14.142150000000001</v>
      </c>
    </row>
    <row r="729" spans="1:6">
      <c r="A729" s="9" t="s">
        <v>20</v>
      </c>
      <c r="B729" s="25" t="s">
        <v>442</v>
      </c>
      <c r="C729" s="44"/>
      <c r="D729" s="42">
        <v>1</v>
      </c>
      <c r="E729" s="48">
        <v>15</v>
      </c>
      <c r="F729" s="89">
        <v>14.400550000000001</v>
      </c>
    </row>
    <row r="730" spans="1:6">
      <c r="A730" s="9" t="s">
        <v>20</v>
      </c>
      <c r="B730" s="25" t="s">
        <v>444</v>
      </c>
      <c r="C730" s="44"/>
      <c r="D730" s="42">
        <v>1</v>
      </c>
      <c r="E730" s="48">
        <v>15</v>
      </c>
      <c r="F730" s="89">
        <v>14.317270000000001</v>
      </c>
    </row>
    <row r="731" spans="1:6">
      <c r="A731" s="9" t="s">
        <v>20</v>
      </c>
      <c r="B731" s="25" t="s">
        <v>445</v>
      </c>
      <c r="C731" s="44"/>
      <c r="D731" s="42">
        <v>1</v>
      </c>
      <c r="E731" s="48">
        <v>15</v>
      </c>
      <c r="F731" s="89">
        <v>14.400550000000001</v>
      </c>
    </row>
    <row r="732" spans="1:6">
      <c r="A732" s="9" t="s">
        <v>20</v>
      </c>
      <c r="B732" s="25" t="s">
        <v>446</v>
      </c>
      <c r="C732" s="44"/>
      <c r="D732" s="42">
        <v>1</v>
      </c>
      <c r="E732" s="48">
        <v>30</v>
      </c>
      <c r="F732" s="89">
        <v>28.841360000000002</v>
      </c>
    </row>
    <row r="733" spans="1:6">
      <c r="A733" s="9" t="s">
        <v>20</v>
      </c>
      <c r="B733" s="25" t="s">
        <v>448</v>
      </c>
      <c r="C733" s="44"/>
      <c r="D733" s="42">
        <v>1</v>
      </c>
      <c r="E733" s="48">
        <v>15</v>
      </c>
      <c r="F733" s="89">
        <v>14.28834</v>
      </c>
    </row>
    <row r="734" spans="1:6">
      <c r="A734" s="9" t="s">
        <v>20</v>
      </c>
      <c r="B734" s="25" t="s">
        <v>449</v>
      </c>
      <c r="C734" s="44"/>
      <c r="D734" s="42">
        <v>1</v>
      </c>
      <c r="E734" s="48">
        <v>15</v>
      </c>
      <c r="F734" s="89">
        <v>15.332509999999999</v>
      </c>
    </row>
    <row r="735" spans="1:6">
      <c r="A735" s="9" t="s">
        <v>20</v>
      </c>
      <c r="B735" s="25" t="s">
        <v>450</v>
      </c>
      <c r="C735" s="44"/>
      <c r="D735" s="42">
        <v>1</v>
      </c>
      <c r="E735" s="48">
        <v>15</v>
      </c>
      <c r="F735" s="89">
        <v>14.362360000000001</v>
      </c>
    </row>
    <row r="736" spans="1:6">
      <c r="A736" s="9" t="s">
        <v>20</v>
      </c>
      <c r="B736" s="25" t="s">
        <v>451</v>
      </c>
      <c r="C736" s="44"/>
      <c r="D736" s="42">
        <v>1</v>
      </c>
      <c r="E736" s="48">
        <v>10</v>
      </c>
      <c r="F736" s="89">
        <v>14.35224</v>
      </c>
    </row>
    <row r="737" spans="1:6">
      <c r="A737" s="9" t="s">
        <v>20</v>
      </c>
      <c r="B737" s="25" t="s">
        <v>454</v>
      </c>
      <c r="C737" s="44"/>
      <c r="D737" s="42">
        <v>1</v>
      </c>
      <c r="E737" s="48">
        <v>15</v>
      </c>
      <c r="F737" s="89">
        <v>28.279859999999999</v>
      </c>
    </row>
    <row r="738" spans="1:6">
      <c r="A738" s="9" t="s">
        <v>20</v>
      </c>
      <c r="B738" s="25" t="s">
        <v>458</v>
      </c>
      <c r="C738" s="44"/>
      <c r="D738" s="42">
        <v>1</v>
      </c>
      <c r="E738" s="48">
        <v>15</v>
      </c>
      <c r="F738" s="89">
        <v>14.32057</v>
      </c>
    </row>
    <row r="739" spans="1:6">
      <c r="A739" s="9" t="s">
        <v>20</v>
      </c>
      <c r="B739" s="25" t="s">
        <v>459</v>
      </c>
      <c r="C739" s="44"/>
      <c r="D739" s="42">
        <v>1</v>
      </c>
      <c r="E739" s="48">
        <v>15</v>
      </c>
      <c r="F739" s="89">
        <v>14.13804</v>
      </c>
    </row>
    <row r="740" spans="1:6">
      <c r="A740" s="9" t="s">
        <v>20</v>
      </c>
      <c r="B740" s="25" t="s">
        <v>460</v>
      </c>
      <c r="C740" s="44"/>
      <c r="D740" s="42">
        <v>1</v>
      </c>
      <c r="E740" s="48">
        <v>15</v>
      </c>
      <c r="F740" s="89">
        <v>7.2657100000000003</v>
      </c>
    </row>
    <row r="741" spans="1:6">
      <c r="A741" s="9" t="s">
        <v>20</v>
      </c>
      <c r="B741" s="25" t="s">
        <v>461</v>
      </c>
      <c r="C741" s="44"/>
      <c r="D741" s="42">
        <v>1</v>
      </c>
      <c r="E741" s="48">
        <v>15</v>
      </c>
      <c r="F741" s="89">
        <v>14.672879999999999</v>
      </c>
    </row>
    <row r="742" spans="1:6">
      <c r="A742" s="9" t="s">
        <v>20</v>
      </c>
      <c r="B742" s="25" t="s">
        <v>462</v>
      </c>
      <c r="C742" s="44"/>
      <c r="D742" s="42">
        <v>1</v>
      </c>
      <c r="E742" s="48">
        <v>15</v>
      </c>
      <c r="F742" s="89">
        <v>14.22781</v>
      </c>
    </row>
    <row r="743" spans="1:6">
      <c r="A743" s="9" t="s">
        <v>20</v>
      </c>
      <c r="B743" s="25" t="s">
        <v>466</v>
      </c>
      <c r="C743" s="44"/>
      <c r="D743" s="42">
        <v>1</v>
      </c>
      <c r="E743" s="48">
        <v>15</v>
      </c>
      <c r="F743" s="89">
        <v>14.347799999999999</v>
      </c>
    </row>
    <row r="744" spans="1:6">
      <c r="A744" s="9" t="s">
        <v>20</v>
      </c>
      <c r="B744" s="25" t="s">
        <v>474</v>
      </c>
      <c r="C744" s="44"/>
      <c r="D744" s="42">
        <v>1</v>
      </c>
      <c r="E744" s="48">
        <v>15</v>
      </c>
      <c r="F744" s="89">
        <v>14.317259999999999</v>
      </c>
    </row>
    <row r="745" spans="1:6">
      <c r="A745" s="9" t="s">
        <v>20</v>
      </c>
      <c r="B745" s="25" t="s">
        <v>478</v>
      </c>
      <c r="C745" s="44"/>
      <c r="D745" s="42">
        <v>1</v>
      </c>
      <c r="E745" s="48">
        <v>15</v>
      </c>
      <c r="F745" s="89">
        <v>14.29144</v>
      </c>
    </row>
    <row r="746" spans="1:6">
      <c r="A746" s="9" t="s">
        <v>20</v>
      </c>
      <c r="B746" s="25" t="s">
        <v>480</v>
      </c>
      <c r="C746" s="44"/>
      <c r="D746" s="42">
        <v>1</v>
      </c>
      <c r="E746" s="48">
        <v>15</v>
      </c>
      <c r="F746" s="89">
        <v>14.2803</v>
      </c>
    </row>
    <row r="747" spans="1:6">
      <c r="A747" s="9" t="s">
        <v>20</v>
      </c>
      <c r="B747" s="25" t="s">
        <v>485</v>
      </c>
      <c r="C747" s="44"/>
      <c r="D747" s="42">
        <v>1</v>
      </c>
      <c r="E747" s="48">
        <v>15</v>
      </c>
      <c r="F747" s="89">
        <v>14.277229999999999</v>
      </c>
    </row>
    <row r="748" spans="1:6">
      <c r="A748" s="9" t="s">
        <v>20</v>
      </c>
      <c r="B748" s="25" t="s">
        <v>511</v>
      </c>
      <c r="C748" s="44"/>
      <c r="D748" s="42">
        <v>1</v>
      </c>
      <c r="E748" s="48">
        <v>15</v>
      </c>
      <c r="F748" s="89">
        <v>14.33414</v>
      </c>
    </row>
    <row r="749" spans="1:6">
      <c r="A749" s="9" t="s">
        <v>20</v>
      </c>
      <c r="B749" s="25" t="s">
        <v>517</v>
      </c>
      <c r="C749" s="44"/>
      <c r="D749" s="42">
        <v>1</v>
      </c>
      <c r="E749" s="48">
        <v>15</v>
      </c>
      <c r="F749" s="89">
        <v>14.2803</v>
      </c>
    </row>
    <row r="750" spans="1:6">
      <c r="A750" s="9" t="s">
        <v>20</v>
      </c>
      <c r="B750" s="25" t="s">
        <v>519</v>
      </c>
      <c r="C750" s="44"/>
      <c r="D750" s="42">
        <v>1</v>
      </c>
      <c r="E750" s="48">
        <v>15</v>
      </c>
      <c r="F750" s="89">
        <v>14.288220000000001</v>
      </c>
    </row>
    <row r="751" spans="1:6">
      <c r="A751" s="9" t="s">
        <v>20</v>
      </c>
      <c r="B751" s="25" t="s">
        <v>524</v>
      </c>
      <c r="C751" s="44"/>
      <c r="D751" s="42">
        <v>1</v>
      </c>
      <c r="E751" s="48">
        <v>15</v>
      </c>
      <c r="F751" s="89">
        <v>14.33413</v>
      </c>
    </row>
    <row r="752" spans="1:6">
      <c r="A752" s="9" t="s">
        <v>20</v>
      </c>
      <c r="B752" s="25" t="s">
        <v>527</v>
      </c>
      <c r="C752" s="44"/>
      <c r="D752" s="42">
        <v>1</v>
      </c>
      <c r="E752" s="48">
        <v>15</v>
      </c>
      <c r="F752" s="89">
        <v>14.317259999999999</v>
      </c>
    </row>
    <row r="753" spans="1:6">
      <c r="A753" s="9" t="s">
        <v>20</v>
      </c>
      <c r="B753" s="25" t="s">
        <v>534</v>
      </c>
      <c r="C753" s="44"/>
      <c r="D753" s="42">
        <v>1</v>
      </c>
      <c r="E753" s="48">
        <v>14.3</v>
      </c>
      <c r="F753" s="89">
        <v>14.22781</v>
      </c>
    </row>
    <row r="754" spans="1:6">
      <c r="A754" s="9" t="s">
        <v>20</v>
      </c>
      <c r="B754" s="25" t="s">
        <v>538</v>
      </c>
      <c r="C754" s="44"/>
      <c r="D754" s="42">
        <v>1</v>
      </c>
      <c r="E754" s="48">
        <v>15</v>
      </c>
      <c r="F754" s="89">
        <v>14.22781</v>
      </c>
    </row>
    <row r="755" spans="1:6">
      <c r="A755" s="9" t="s">
        <v>20</v>
      </c>
      <c r="B755" s="25" t="s">
        <v>542</v>
      </c>
      <c r="C755" s="44"/>
      <c r="D755" s="42">
        <v>1</v>
      </c>
      <c r="E755" s="48">
        <v>15</v>
      </c>
      <c r="F755" s="89">
        <v>14.13804</v>
      </c>
    </row>
    <row r="756" spans="1:6">
      <c r="A756" s="9" t="s">
        <v>20</v>
      </c>
      <c r="B756" s="25" t="s">
        <v>550</v>
      </c>
      <c r="C756" s="44"/>
      <c r="D756" s="42">
        <v>1</v>
      </c>
      <c r="E756" s="48">
        <v>15</v>
      </c>
      <c r="F756" s="89">
        <v>28.078970000000002</v>
      </c>
    </row>
    <row r="757" spans="1:6">
      <c r="A757" s="9" t="s">
        <v>20</v>
      </c>
      <c r="B757" s="25" t="s">
        <v>552</v>
      </c>
      <c r="C757" s="44"/>
      <c r="D757" s="42">
        <v>1</v>
      </c>
      <c r="E757" s="48">
        <v>15</v>
      </c>
      <c r="F757" s="89">
        <v>28.491479999999999</v>
      </c>
    </row>
    <row r="758" spans="1:6">
      <c r="A758" s="9" t="s">
        <v>20</v>
      </c>
      <c r="B758" s="25" t="s">
        <v>553</v>
      </c>
      <c r="C758" s="44"/>
      <c r="D758" s="42">
        <v>1</v>
      </c>
      <c r="E758" s="48">
        <v>15</v>
      </c>
      <c r="F758" s="89">
        <v>14.227819999999999</v>
      </c>
    </row>
    <row r="759" spans="1:6">
      <c r="A759" s="9" t="s">
        <v>20</v>
      </c>
      <c r="B759" s="25" t="s">
        <v>554</v>
      </c>
      <c r="C759" s="44"/>
      <c r="D759" s="42">
        <v>1</v>
      </c>
      <c r="E759" s="48">
        <v>15</v>
      </c>
      <c r="F759" s="89">
        <v>28.087389999999999</v>
      </c>
    </row>
    <row r="760" spans="1:6">
      <c r="A760" s="9" t="s">
        <v>20</v>
      </c>
      <c r="B760" s="25" t="s">
        <v>582</v>
      </c>
      <c r="C760" s="44"/>
      <c r="D760" s="42">
        <v>1</v>
      </c>
      <c r="E760" s="48">
        <v>15</v>
      </c>
      <c r="F760" s="89">
        <v>28.070499999999999</v>
      </c>
    </row>
    <row r="761" spans="1:6">
      <c r="A761" s="9" t="s">
        <v>20</v>
      </c>
      <c r="B761" s="25" t="s">
        <v>585</v>
      </c>
      <c r="C761" s="44"/>
      <c r="D761" s="42">
        <v>1</v>
      </c>
      <c r="E761" s="48">
        <v>15</v>
      </c>
      <c r="F761" s="89">
        <v>14.235950000000001</v>
      </c>
    </row>
    <row r="762" spans="1:6">
      <c r="A762" s="9" t="s">
        <v>20</v>
      </c>
      <c r="B762" s="25" t="s">
        <v>593</v>
      </c>
      <c r="C762" s="44"/>
      <c r="D762" s="42">
        <v>1</v>
      </c>
      <c r="E762" s="48">
        <v>15</v>
      </c>
      <c r="F762" s="89">
        <v>28.15541</v>
      </c>
    </row>
    <row r="763" spans="1:6">
      <c r="A763" s="9" t="s">
        <v>20</v>
      </c>
      <c r="B763" s="25" t="s">
        <v>596</v>
      </c>
      <c r="C763" s="44"/>
      <c r="D763" s="42">
        <v>1</v>
      </c>
      <c r="E763" s="48">
        <v>15</v>
      </c>
      <c r="F763" s="89">
        <v>14.23671</v>
      </c>
    </row>
    <row r="764" spans="1:6">
      <c r="A764" s="9" t="s">
        <v>20</v>
      </c>
      <c r="B764" s="25" t="s">
        <v>605</v>
      </c>
      <c r="C764" s="44"/>
      <c r="D764" s="42">
        <v>1</v>
      </c>
      <c r="E764" s="48">
        <v>15</v>
      </c>
      <c r="F764" s="89">
        <v>14.288220000000001</v>
      </c>
    </row>
    <row r="765" spans="1:6">
      <c r="A765" s="9" t="s">
        <v>20</v>
      </c>
      <c r="B765" s="25" t="s">
        <v>634</v>
      </c>
      <c r="C765" s="44"/>
      <c r="D765" s="42">
        <v>1</v>
      </c>
      <c r="E765" s="48">
        <v>15</v>
      </c>
      <c r="F765" s="89">
        <v>14.22781</v>
      </c>
    </row>
    <row r="766" spans="1:6">
      <c r="A766" s="9" t="s">
        <v>20</v>
      </c>
      <c r="B766" s="25" t="s">
        <v>635</v>
      </c>
      <c r="C766" s="44"/>
      <c r="D766" s="42">
        <v>1</v>
      </c>
      <c r="E766" s="48">
        <v>15</v>
      </c>
      <c r="F766" s="89">
        <v>14.159509999999999</v>
      </c>
    </row>
    <row r="767" spans="1:6">
      <c r="A767" s="9" t="s">
        <v>20</v>
      </c>
      <c r="B767" s="25" t="s">
        <v>637</v>
      </c>
      <c r="C767" s="44"/>
      <c r="D767" s="42">
        <v>1</v>
      </c>
      <c r="E767" s="48">
        <v>15</v>
      </c>
      <c r="F767" s="89">
        <v>14.13804</v>
      </c>
    </row>
    <row r="768" spans="1:6">
      <c r="A768" s="9" t="s">
        <v>20</v>
      </c>
      <c r="B768" s="25" t="s">
        <v>643</v>
      </c>
      <c r="C768" s="44"/>
      <c r="D768" s="42">
        <v>1</v>
      </c>
      <c r="E768" s="48">
        <v>15</v>
      </c>
      <c r="F768" s="89">
        <v>16.97411</v>
      </c>
    </row>
    <row r="769" spans="1:6">
      <c r="A769" s="9" t="s">
        <v>20</v>
      </c>
      <c r="B769" s="25" t="s">
        <v>647</v>
      </c>
      <c r="C769" s="44"/>
      <c r="D769" s="42">
        <v>1</v>
      </c>
      <c r="E769" s="48">
        <v>15</v>
      </c>
      <c r="F769" s="89">
        <v>15.152699999999999</v>
      </c>
    </row>
    <row r="770" spans="1:6">
      <c r="A770" s="9" t="s">
        <v>20</v>
      </c>
      <c r="B770" s="25" t="s">
        <v>648</v>
      </c>
      <c r="C770" s="44"/>
      <c r="D770" s="42">
        <v>1</v>
      </c>
      <c r="E770" s="48">
        <v>15</v>
      </c>
      <c r="F770" s="89">
        <v>14.60881</v>
      </c>
    </row>
    <row r="771" spans="1:6">
      <c r="A771" s="9" t="s">
        <v>20</v>
      </c>
      <c r="B771" s="25" t="s">
        <v>650</v>
      </c>
      <c r="C771" s="44"/>
      <c r="D771" s="42">
        <v>1</v>
      </c>
      <c r="E771" s="48">
        <v>15</v>
      </c>
      <c r="F771" s="89">
        <v>14.29533</v>
      </c>
    </row>
    <row r="772" spans="1:6">
      <c r="A772" s="9" t="s">
        <v>20</v>
      </c>
      <c r="B772" s="25" t="s">
        <v>651</v>
      </c>
      <c r="C772" s="44"/>
      <c r="D772" s="42">
        <v>1</v>
      </c>
      <c r="E772" s="48">
        <v>15</v>
      </c>
      <c r="F772" s="89">
        <v>14.607939999999999</v>
      </c>
    </row>
    <row r="773" spans="1:6">
      <c r="A773" s="9" t="s">
        <v>20</v>
      </c>
      <c r="B773" s="25" t="s">
        <v>654</v>
      </c>
      <c r="C773" s="44"/>
      <c r="D773" s="42">
        <v>1</v>
      </c>
      <c r="E773" s="48">
        <v>14</v>
      </c>
      <c r="F773" s="89">
        <v>15.32708</v>
      </c>
    </row>
    <row r="774" spans="1:6">
      <c r="A774" s="9" t="s">
        <v>20</v>
      </c>
      <c r="B774" s="25" t="s">
        <v>655</v>
      </c>
      <c r="C774" s="44"/>
      <c r="D774" s="42">
        <v>1</v>
      </c>
      <c r="E774" s="48">
        <v>15</v>
      </c>
      <c r="F774" s="89">
        <v>14.38477</v>
      </c>
    </row>
    <row r="775" spans="1:6">
      <c r="A775" s="9" t="s">
        <v>20</v>
      </c>
      <c r="B775" s="25" t="s">
        <v>657</v>
      </c>
      <c r="C775" s="44"/>
      <c r="D775" s="42">
        <v>1</v>
      </c>
      <c r="E775" s="48">
        <v>15</v>
      </c>
      <c r="F775" s="89">
        <v>14.38658</v>
      </c>
    </row>
    <row r="776" spans="1:6">
      <c r="A776" s="9" t="s">
        <v>20</v>
      </c>
      <c r="B776" s="25" t="s">
        <v>658</v>
      </c>
      <c r="C776" s="44"/>
      <c r="D776" s="42">
        <v>1</v>
      </c>
      <c r="E776" s="48">
        <v>15</v>
      </c>
      <c r="F776" s="89">
        <v>14.30237</v>
      </c>
    </row>
    <row r="777" spans="1:6">
      <c r="A777" s="9" t="s">
        <v>20</v>
      </c>
      <c r="B777" s="25" t="s">
        <v>659</v>
      </c>
      <c r="C777" s="44"/>
      <c r="D777" s="42">
        <v>1</v>
      </c>
      <c r="E777" s="48">
        <v>15</v>
      </c>
      <c r="F777" s="89">
        <v>14.694750000000001</v>
      </c>
    </row>
    <row r="778" spans="1:6">
      <c r="A778" s="9" t="s">
        <v>20</v>
      </c>
      <c r="B778" s="25" t="s">
        <v>660</v>
      </c>
      <c r="C778" s="44"/>
      <c r="D778" s="42">
        <v>1</v>
      </c>
      <c r="E778" s="48">
        <v>15</v>
      </c>
      <c r="F778" s="89">
        <v>14.32403</v>
      </c>
    </row>
    <row r="779" spans="1:6">
      <c r="A779" s="9" t="s">
        <v>20</v>
      </c>
      <c r="B779" s="25" t="s">
        <v>135</v>
      </c>
      <c r="C779" s="44"/>
      <c r="D779" s="42">
        <v>1</v>
      </c>
      <c r="E779" s="48">
        <v>15</v>
      </c>
      <c r="F779" s="89">
        <v>14.142150000000001</v>
      </c>
    </row>
    <row r="780" spans="1:6">
      <c r="A780" s="9" t="s">
        <v>20</v>
      </c>
      <c r="B780" s="25" t="s">
        <v>662</v>
      </c>
      <c r="C780" s="44"/>
      <c r="D780" s="42">
        <v>1</v>
      </c>
      <c r="E780" s="48">
        <v>15</v>
      </c>
      <c r="F780" s="89">
        <v>14.31808</v>
      </c>
    </row>
    <row r="781" spans="1:6">
      <c r="A781" s="9" t="s">
        <v>20</v>
      </c>
      <c r="B781" s="25" t="s">
        <v>670</v>
      </c>
      <c r="C781" s="44"/>
      <c r="D781" s="42">
        <v>1</v>
      </c>
      <c r="E781" s="48">
        <v>15</v>
      </c>
      <c r="F781" s="89">
        <v>14.29088</v>
      </c>
    </row>
    <row r="782" spans="1:6">
      <c r="A782" s="9" t="s">
        <v>20</v>
      </c>
      <c r="B782" s="25" t="s">
        <v>674</v>
      </c>
      <c r="C782" s="44"/>
      <c r="D782" s="42">
        <v>1</v>
      </c>
      <c r="E782" s="48">
        <v>15</v>
      </c>
      <c r="F782" s="89">
        <v>14.38477</v>
      </c>
    </row>
    <row r="783" spans="1:6">
      <c r="A783" s="9" t="s">
        <v>20</v>
      </c>
      <c r="B783" s="25" t="s">
        <v>675</v>
      </c>
      <c r="C783" s="44"/>
      <c r="D783" s="42">
        <v>1</v>
      </c>
      <c r="E783" s="48">
        <v>15</v>
      </c>
      <c r="F783" s="89">
        <v>14.365399999999999</v>
      </c>
    </row>
    <row r="784" spans="1:6">
      <c r="A784" s="9" t="s">
        <v>20</v>
      </c>
      <c r="B784" s="25" t="s">
        <v>676</v>
      </c>
      <c r="C784" s="44"/>
      <c r="D784" s="42">
        <v>1</v>
      </c>
      <c r="E784" s="48">
        <v>50</v>
      </c>
      <c r="F784" s="89">
        <v>14.303000000000001</v>
      </c>
    </row>
    <row r="785" spans="1:6">
      <c r="A785" s="9" t="s">
        <v>20</v>
      </c>
      <c r="B785" s="25" t="s">
        <v>677</v>
      </c>
      <c r="C785" s="44"/>
      <c r="D785" s="42">
        <v>1</v>
      </c>
      <c r="E785" s="48">
        <v>15</v>
      </c>
      <c r="F785" s="89">
        <v>14.341100000000001</v>
      </c>
    </row>
    <row r="786" spans="1:6">
      <c r="A786" s="9" t="s">
        <v>20</v>
      </c>
      <c r="B786" s="25" t="s">
        <v>678</v>
      </c>
      <c r="C786" s="44"/>
      <c r="D786" s="42">
        <v>1</v>
      </c>
      <c r="E786" s="48">
        <v>15</v>
      </c>
      <c r="F786" s="89">
        <v>14.24517</v>
      </c>
    </row>
    <row r="787" spans="1:6">
      <c r="A787" s="9" t="s">
        <v>20</v>
      </c>
      <c r="B787" s="25" t="s">
        <v>681</v>
      </c>
      <c r="C787" s="44"/>
      <c r="D787" s="42">
        <v>1</v>
      </c>
      <c r="E787" s="48">
        <v>15</v>
      </c>
      <c r="F787" s="89">
        <v>14.607900000000001</v>
      </c>
    </row>
    <row r="788" spans="1:6">
      <c r="A788" s="9" t="s">
        <v>20</v>
      </c>
      <c r="B788" s="25" t="s">
        <v>688</v>
      </c>
      <c r="C788" s="44"/>
      <c r="D788" s="42">
        <v>1</v>
      </c>
      <c r="E788" s="48">
        <v>15</v>
      </c>
      <c r="F788" s="89">
        <v>28.199200000000001</v>
      </c>
    </row>
    <row r="789" spans="1:6" ht="31.5">
      <c r="A789" s="9" t="s">
        <v>20</v>
      </c>
      <c r="B789" s="25" t="s">
        <v>691</v>
      </c>
      <c r="C789" s="44"/>
      <c r="D789" s="42">
        <v>1</v>
      </c>
      <c r="E789" s="48">
        <v>50</v>
      </c>
      <c r="F789" s="89">
        <v>28.802340000000001</v>
      </c>
    </row>
    <row r="790" spans="1:6">
      <c r="A790" s="9" t="s">
        <v>20</v>
      </c>
      <c r="B790" s="25" t="s">
        <v>693</v>
      </c>
      <c r="C790" s="44"/>
      <c r="D790" s="42">
        <v>1</v>
      </c>
      <c r="E790" s="48">
        <v>15</v>
      </c>
      <c r="F790" s="89">
        <v>14.64235</v>
      </c>
    </row>
    <row r="791" spans="1:6" ht="47.25">
      <c r="A791" s="9" t="s">
        <v>20</v>
      </c>
      <c r="B791" s="25" t="s">
        <v>694</v>
      </c>
      <c r="C791" s="44"/>
      <c r="D791" s="42">
        <v>1</v>
      </c>
      <c r="E791" s="48">
        <v>15</v>
      </c>
      <c r="F791" s="89">
        <v>14.22781</v>
      </c>
    </row>
    <row r="792" spans="1:6">
      <c r="A792" s="9" t="s">
        <v>20</v>
      </c>
      <c r="B792" s="25" t="s">
        <v>695</v>
      </c>
      <c r="C792" s="44"/>
      <c r="D792" s="42">
        <v>1</v>
      </c>
      <c r="E792" s="48">
        <v>15</v>
      </c>
      <c r="F792" s="89">
        <v>14.32057</v>
      </c>
    </row>
    <row r="793" spans="1:6">
      <c r="A793" s="9" t="s">
        <v>20</v>
      </c>
      <c r="B793" s="25" t="s">
        <v>696</v>
      </c>
      <c r="C793" s="44"/>
      <c r="D793" s="42">
        <v>1</v>
      </c>
      <c r="E793" s="48">
        <v>15</v>
      </c>
      <c r="F793" s="89">
        <v>14.18567</v>
      </c>
    </row>
    <row r="794" spans="1:6">
      <c r="A794" s="9" t="s">
        <v>20</v>
      </c>
      <c r="B794" s="25" t="s">
        <v>698</v>
      </c>
      <c r="C794" s="44"/>
      <c r="D794" s="42">
        <v>1</v>
      </c>
      <c r="E794" s="48">
        <v>15</v>
      </c>
      <c r="F794" s="89">
        <v>14.317259999999999</v>
      </c>
    </row>
    <row r="795" spans="1:6">
      <c r="A795" s="9" t="s">
        <v>20</v>
      </c>
      <c r="B795" s="25" t="s">
        <v>702</v>
      </c>
      <c r="C795" s="44"/>
      <c r="D795" s="42">
        <v>1</v>
      </c>
      <c r="E795" s="48">
        <v>15</v>
      </c>
      <c r="F795" s="89">
        <v>14.4292</v>
      </c>
    </row>
    <row r="796" spans="1:6">
      <c r="A796" s="9" t="s">
        <v>20</v>
      </c>
      <c r="B796" s="25" t="s">
        <v>703</v>
      </c>
      <c r="C796" s="44"/>
      <c r="D796" s="42">
        <v>1</v>
      </c>
      <c r="E796" s="48">
        <v>15</v>
      </c>
      <c r="F796" s="89">
        <v>14.32057</v>
      </c>
    </row>
    <row r="797" spans="1:6">
      <c r="A797" s="9" t="s">
        <v>20</v>
      </c>
      <c r="B797" s="25" t="s">
        <v>41</v>
      </c>
      <c r="C797" s="44"/>
      <c r="D797" s="42">
        <v>1</v>
      </c>
      <c r="E797" s="48">
        <v>15</v>
      </c>
      <c r="F797" s="89">
        <v>14.717499999999999</v>
      </c>
    </row>
    <row r="798" spans="1:6">
      <c r="A798" s="9" t="s">
        <v>20</v>
      </c>
      <c r="B798" s="25" t="s">
        <v>704</v>
      </c>
      <c r="C798" s="44"/>
      <c r="D798" s="42">
        <v>1</v>
      </c>
      <c r="E798" s="48">
        <v>15</v>
      </c>
      <c r="F798" s="89">
        <v>14.23672</v>
      </c>
    </row>
    <row r="799" spans="1:6">
      <c r="A799" s="9" t="s">
        <v>20</v>
      </c>
      <c r="B799" s="25" t="s">
        <v>705</v>
      </c>
      <c r="C799" s="44"/>
      <c r="D799" s="42">
        <v>1</v>
      </c>
      <c r="E799" s="48">
        <v>15</v>
      </c>
      <c r="F799" s="89">
        <v>14.58292</v>
      </c>
    </row>
    <row r="800" spans="1:6">
      <c r="A800" s="9" t="s">
        <v>20</v>
      </c>
      <c r="B800" s="25" t="s">
        <v>707</v>
      </c>
      <c r="C800" s="44"/>
      <c r="D800" s="42">
        <v>1</v>
      </c>
      <c r="E800" s="48">
        <v>11</v>
      </c>
      <c r="F800" s="89">
        <v>14.331049999999999</v>
      </c>
    </row>
    <row r="801" spans="1:6">
      <c r="A801" s="9" t="s">
        <v>20</v>
      </c>
      <c r="B801" s="25" t="s">
        <v>708</v>
      </c>
      <c r="C801" s="44"/>
      <c r="D801" s="42">
        <v>1</v>
      </c>
      <c r="E801" s="48">
        <v>13</v>
      </c>
      <c r="F801" s="89">
        <v>14.4292</v>
      </c>
    </row>
    <row r="802" spans="1:6">
      <c r="A802" s="9" t="s">
        <v>20</v>
      </c>
      <c r="B802" s="25" t="s">
        <v>710</v>
      </c>
      <c r="C802" s="44"/>
      <c r="D802" s="42">
        <v>1</v>
      </c>
      <c r="E802" s="48">
        <v>15</v>
      </c>
      <c r="F802" s="89">
        <v>14.33084</v>
      </c>
    </row>
    <row r="803" spans="1:6">
      <c r="A803" s="9" t="s">
        <v>20</v>
      </c>
      <c r="B803" s="25" t="s">
        <v>711</v>
      </c>
      <c r="C803" s="44"/>
      <c r="D803" s="42">
        <v>1</v>
      </c>
      <c r="E803" s="48">
        <v>15</v>
      </c>
      <c r="F803" s="89">
        <v>14.142150000000001</v>
      </c>
    </row>
    <row r="804" spans="1:6">
      <c r="A804" s="9" t="s">
        <v>20</v>
      </c>
      <c r="B804" s="25" t="s">
        <v>94</v>
      </c>
      <c r="C804" s="44"/>
      <c r="D804" s="42">
        <v>1</v>
      </c>
      <c r="E804" s="48">
        <v>15</v>
      </c>
      <c r="F804" s="89">
        <v>14.31808</v>
      </c>
    </row>
    <row r="805" spans="1:6">
      <c r="A805" s="9" t="s">
        <v>20</v>
      </c>
      <c r="B805" s="25" t="s">
        <v>715</v>
      </c>
      <c r="C805" s="44"/>
      <c r="D805" s="42">
        <v>1</v>
      </c>
      <c r="E805" s="48">
        <v>15</v>
      </c>
      <c r="F805" s="89">
        <v>14.3165</v>
      </c>
    </row>
    <row r="806" spans="1:6">
      <c r="A806" s="9" t="s">
        <v>20</v>
      </c>
      <c r="B806" s="25" t="s">
        <v>717</v>
      </c>
      <c r="C806" s="44"/>
      <c r="D806" s="42">
        <v>1</v>
      </c>
      <c r="E806" s="48">
        <v>15</v>
      </c>
      <c r="F806" s="89">
        <v>14.359730000000001</v>
      </c>
    </row>
    <row r="807" spans="1:6">
      <c r="A807" s="9" t="s">
        <v>20</v>
      </c>
      <c r="B807" s="25" t="s">
        <v>718</v>
      </c>
      <c r="C807" s="44"/>
      <c r="D807" s="42">
        <v>1</v>
      </c>
      <c r="E807" s="48">
        <v>5</v>
      </c>
      <c r="F807" s="89">
        <v>7.9638400000000003</v>
      </c>
    </row>
    <row r="808" spans="1:6">
      <c r="A808" s="9" t="s">
        <v>20</v>
      </c>
      <c r="B808" s="26" t="s">
        <v>719</v>
      </c>
      <c r="C808" s="44"/>
      <c r="D808" s="42">
        <v>1</v>
      </c>
      <c r="E808" s="48">
        <v>15</v>
      </c>
      <c r="F808" s="89">
        <v>14.32958</v>
      </c>
    </row>
    <row r="809" spans="1:6">
      <c r="A809" s="9" t="s">
        <v>20</v>
      </c>
      <c r="B809" s="26" t="s">
        <v>720</v>
      </c>
      <c r="C809" s="44"/>
      <c r="D809" s="42">
        <v>1</v>
      </c>
      <c r="E809" s="48">
        <v>15</v>
      </c>
      <c r="F809" s="89">
        <v>14.259029999999999</v>
      </c>
    </row>
    <row r="810" spans="1:6">
      <c r="A810" s="9" t="s">
        <v>20</v>
      </c>
      <c r="B810" s="26" t="s">
        <v>721</v>
      </c>
      <c r="C810" s="44"/>
      <c r="D810" s="42">
        <v>1</v>
      </c>
      <c r="E810" s="48">
        <v>15</v>
      </c>
      <c r="F810" s="89">
        <v>14.264530000000001</v>
      </c>
    </row>
    <row r="811" spans="1:6">
      <c r="A811" s="9" t="s">
        <v>20</v>
      </c>
      <c r="B811" s="26" t="s">
        <v>88</v>
      </c>
      <c r="C811" s="44"/>
      <c r="D811" s="42">
        <v>1</v>
      </c>
      <c r="E811" s="48">
        <v>15</v>
      </c>
      <c r="F811" s="89">
        <v>14.317270000000001</v>
      </c>
    </row>
    <row r="812" spans="1:6">
      <c r="A812" s="9" t="s">
        <v>20</v>
      </c>
      <c r="B812" s="26" t="s">
        <v>62</v>
      </c>
      <c r="C812" s="44"/>
      <c r="D812" s="42">
        <v>1</v>
      </c>
      <c r="E812" s="48">
        <v>15</v>
      </c>
      <c r="F812" s="89">
        <v>14.27974</v>
      </c>
    </row>
    <row r="813" spans="1:6">
      <c r="A813" s="9" t="s">
        <v>20</v>
      </c>
      <c r="B813" s="32" t="s">
        <v>724</v>
      </c>
      <c r="C813" s="44"/>
      <c r="D813" s="42">
        <v>1</v>
      </c>
      <c r="E813" s="57">
        <v>15</v>
      </c>
      <c r="F813" s="89">
        <v>14.273580000000001</v>
      </c>
    </row>
    <row r="814" spans="1:6">
      <c r="A814" s="9" t="s">
        <v>20</v>
      </c>
      <c r="B814" s="32" t="s">
        <v>726</v>
      </c>
      <c r="C814" s="44"/>
      <c r="D814" s="42">
        <v>1</v>
      </c>
      <c r="E814" s="57">
        <v>15</v>
      </c>
      <c r="F814" s="89">
        <v>14.400550000000001</v>
      </c>
    </row>
    <row r="815" spans="1:6">
      <c r="A815" s="9" t="s">
        <v>20</v>
      </c>
      <c r="B815" s="26" t="s">
        <v>731</v>
      </c>
      <c r="C815" s="44"/>
      <c r="D815" s="42">
        <v>1</v>
      </c>
      <c r="E815" s="46">
        <v>15</v>
      </c>
      <c r="F815" s="89">
        <v>14.365399999999999</v>
      </c>
    </row>
    <row r="816" spans="1:6" ht="31.5">
      <c r="A816" s="9" t="s">
        <v>20</v>
      </c>
      <c r="B816" s="26" t="s">
        <v>739</v>
      </c>
      <c r="C816" s="44"/>
      <c r="D816" s="42">
        <v>1</v>
      </c>
      <c r="E816" s="48">
        <v>15</v>
      </c>
      <c r="F816" s="89">
        <v>14.317259999999999</v>
      </c>
    </row>
    <row r="817" spans="1:6">
      <c r="A817" s="9" t="s">
        <v>20</v>
      </c>
      <c r="B817" s="32" t="s">
        <v>740</v>
      </c>
      <c r="C817" s="44"/>
      <c r="D817" s="42">
        <v>1</v>
      </c>
      <c r="E817" s="48">
        <v>15</v>
      </c>
      <c r="F817" s="89">
        <v>28.151019999999999</v>
      </c>
    </row>
    <row r="818" spans="1:6">
      <c r="A818" s="9" t="s">
        <v>20</v>
      </c>
      <c r="B818" s="25" t="s">
        <v>743</v>
      </c>
      <c r="C818" s="44"/>
      <c r="D818" s="42">
        <v>1</v>
      </c>
      <c r="E818" s="48">
        <v>15</v>
      </c>
      <c r="F818" s="89">
        <v>14.272259999999999</v>
      </c>
    </row>
    <row r="819" spans="1:6">
      <c r="A819" s="9" t="s">
        <v>20</v>
      </c>
      <c r="B819" s="25" t="s">
        <v>743</v>
      </c>
      <c r="C819" s="44"/>
      <c r="D819" s="42">
        <v>1</v>
      </c>
      <c r="E819" s="48">
        <v>15</v>
      </c>
      <c r="F819" s="89">
        <v>14.272259999999999</v>
      </c>
    </row>
    <row r="820" spans="1:6">
      <c r="A820" s="9" t="s">
        <v>20</v>
      </c>
      <c r="B820" s="25" t="s">
        <v>745</v>
      </c>
      <c r="C820" s="44"/>
      <c r="D820" s="42">
        <v>1</v>
      </c>
      <c r="E820" s="48">
        <v>15</v>
      </c>
      <c r="F820" s="89">
        <v>14.316549999999999</v>
      </c>
    </row>
    <row r="821" spans="1:6">
      <c r="A821" s="9" t="s">
        <v>20</v>
      </c>
      <c r="B821" s="25" t="s">
        <v>747</v>
      </c>
      <c r="C821" s="44"/>
      <c r="D821" s="42">
        <v>1</v>
      </c>
      <c r="E821" s="48">
        <v>15</v>
      </c>
      <c r="F821" s="89">
        <v>14.405749999999999</v>
      </c>
    </row>
    <row r="822" spans="1:6">
      <c r="A822" s="9" t="s">
        <v>20</v>
      </c>
      <c r="B822" s="13" t="s">
        <v>69</v>
      </c>
      <c r="C822" s="44"/>
      <c r="D822" s="42">
        <v>1</v>
      </c>
      <c r="E822" s="58">
        <v>15</v>
      </c>
      <c r="F822" s="89">
        <v>14.303000000000001</v>
      </c>
    </row>
    <row r="823" spans="1:6">
      <c r="A823" s="9" t="s">
        <v>20</v>
      </c>
      <c r="B823" s="13" t="s">
        <v>40</v>
      </c>
      <c r="C823" s="44"/>
      <c r="D823" s="42">
        <v>1</v>
      </c>
      <c r="E823" s="58">
        <v>15</v>
      </c>
      <c r="F823" s="89">
        <v>14.39715</v>
      </c>
    </row>
    <row r="824" spans="1:6">
      <c r="A824" s="9" t="s">
        <v>20</v>
      </c>
      <c r="B824" s="25" t="s">
        <v>748</v>
      </c>
      <c r="C824" s="44"/>
      <c r="D824" s="42">
        <v>1</v>
      </c>
      <c r="E824" s="59">
        <v>15</v>
      </c>
      <c r="F824" s="89">
        <v>14.30222</v>
      </c>
    </row>
    <row r="825" spans="1:6">
      <c r="A825" s="9" t="s">
        <v>20</v>
      </c>
      <c r="B825" s="25" t="s">
        <v>761</v>
      </c>
      <c r="C825" s="44"/>
      <c r="D825" s="42">
        <v>1</v>
      </c>
      <c r="E825" s="47">
        <v>15</v>
      </c>
      <c r="F825" s="89">
        <v>14.264530000000001</v>
      </c>
    </row>
    <row r="826" spans="1:6">
      <c r="A826" s="9" t="s">
        <v>20</v>
      </c>
      <c r="B826" s="25" t="s">
        <v>762</v>
      </c>
      <c r="C826" s="44"/>
      <c r="D826" s="42">
        <v>1</v>
      </c>
      <c r="E826" s="47">
        <v>30</v>
      </c>
      <c r="F826" s="89">
        <v>14.38477</v>
      </c>
    </row>
  </sheetData>
  <mergeCells count="11">
    <mergeCell ref="A84:A85"/>
    <mergeCell ref="D84:D85"/>
    <mergeCell ref="F84:F85"/>
    <mergeCell ref="A5:A6"/>
    <mergeCell ref="B5:B6"/>
    <mergeCell ref="C5:F5"/>
    <mergeCell ref="G5:G6"/>
    <mergeCell ref="H5:K5"/>
    <mergeCell ref="E1:F1"/>
    <mergeCell ref="E2:F2"/>
    <mergeCell ref="A3:F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83"/>
  <sheetViews>
    <sheetView view="pageBreakPreview" topLeftCell="A319" zoomScale="80" zoomScaleNormal="100" zoomScaleSheetLayoutView="80" workbookViewId="0">
      <selection activeCell="H6" sqref="H6"/>
    </sheetView>
  </sheetViews>
  <sheetFormatPr defaultRowHeight="15.75"/>
  <cols>
    <col min="1" max="1" width="22.42578125" style="20" customWidth="1"/>
    <col min="2" max="2" width="36.85546875" style="20" customWidth="1"/>
    <col min="3" max="3" width="15" style="73" customWidth="1"/>
    <col min="4" max="4" width="17.28515625" style="73" customWidth="1"/>
    <col min="5" max="5" width="13.7109375" style="73" customWidth="1"/>
    <col min="6" max="6" width="25.42578125" style="74" customWidth="1"/>
    <col min="7" max="7" width="12.85546875" bestFit="1" customWidth="1"/>
    <col min="8" max="8" width="16" customWidth="1"/>
    <col min="9" max="9" width="12.85546875" bestFit="1" customWidth="1"/>
    <col min="10" max="10" width="15.5703125" bestFit="1" customWidth="1"/>
  </cols>
  <sheetData>
    <row r="1" spans="1:9" ht="163.5" customHeight="1">
      <c r="E1" s="212" t="s">
        <v>1778</v>
      </c>
      <c r="F1" s="212"/>
    </row>
    <row r="2" spans="1:9" ht="128.25" customHeight="1">
      <c r="A2" s="219" t="s">
        <v>1771</v>
      </c>
      <c r="B2" s="219"/>
      <c r="C2" s="219"/>
      <c r="D2" s="219"/>
      <c r="E2" s="219"/>
      <c r="F2" s="219"/>
    </row>
    <row r="3" spans="1:9" ht="2.25" hidden="1" customHeight="1"/>
    <row r="4" spans="1:9" ht="63">
      <c r="A4" s="72" t="s">
        <v>9</v>
      </c>
      <c r="B4" s="72" t="s">
        <v>3</v>
      </c>
      <c r="C4" s="60" t="s">
        <v>4</v>
      </c>
      <c r="D4" s="60" t="s">
        <v>770</v>
      </c>
      <c r="E4" s="60" t="s">
        <v>771</v>
      </c>
      <c r="F4" s="61" t="s">
        <v>5</v>
      </c>
    </row>
    <row r="5" spans="1:9">
      <c r="A5" s="18"/>
      <c r="B5" s="62" t="s">
        <v>6</v>
      </c>
      <c r="C5" s="75">
        <v>0.4</v>
      </c>
      <c r="D5" s="91">
        <f>D6+D69+D129+D131+D138+D146</f>
        <v>18506.599999999999</v>
      </c>
      <c r="E5" s="91">
        <v>3729.8</v>
      </c>
      <c r="F5" s="91">
        <v>31278.614590000001</v>
      </c>
      <c r="G5" s="103"/>
    </row>
    <row r="6" spans="1:9" ht="126.95" customHeight="1">
      <c r="A6" s="19"/>
      <c r="B6" s="36" t="s">
        <v>772</v>
      </c>
      <c r="C6" s="75"/>
      <c r="D6" s="91">
        <f>SUM(D7:D68)</f>
        <v>5021</v>
      </c>
      <c r="E6" s="91">
        <v>962</v>
      </c>
      <c r="F6" s="91">
        <v>8830.9014800000004</v>
      </c>
      <c r="H6" s="6"/>
      <c r="I6" s="7"/>
    </row>
    <row r="7" spans="1:9" ht="15.75" customHeight="1">
      <c r="A7" s="63" t="s">
        <v>21</v>
      </c>
      <c r="B7" s="64" t="s">
        <v>804</v>
      </c>
      <c r="C7" s="76"/>
      <c r="D7" s="78">
        <v>60</v>
      </c>
      <c r="E7" s="78">
        <v>5</v>
      </c>
      <c r="F7" s="96">
        <v>76.474710000000002</v>
      </c>
    </row>
    <row r="8" spans="1:9" ht="15.75" customHeight="1">
      <c r="A8" s="63" t="s">
        <v>21</v>
      </c>
      <c r="B8" s="64" t="s">
        <v>805</v>
      </c>
      <c r="C8" s="76"/>
      <c r="D8" s="47">
        <v>100</v>
      </c>
      <c r="E8" s="47">
        <v>15</v>
      </c>
      <c r="F8" s="96">
        <v>140.32990000000001</v>
      </c>
    </row>
    <row r="9" spans="1:9" ht="15.75" customHeight="1">
      <c r="A9" s="63" t="s">
        <v>21</v>
      </c>
      <c r="B9" s="64" t="s">
        <v>806</v>
      </c>
      <c r="C9" s="76"/>
      <c r="D9" s="47">
        <v>40</v>
      </c>
      <c r="E9" s="47">
        <v>15</v>
      </c>
      <c r="F9" s="96">
        <v>102.55592</v>
      </c>
    </row>
    <row r="10" spans="1:9" ht="15.75" customHeight="1">
      <c r="A10" s="63" t="s">
        <v>21</v>
      </c>
      <c r="B10" s="37" t="s">
        <v>807</v>
      </c>
      <c r="C10" s="76"/>
      <c r="D10" s="47">
        <v>235</v>
      </c>
      <c r="E10" s="42">
        <v>7</v>
      </c>
      <c r="F10" s="96">
        <v>308.971</v>
      </c>
    </row>
    <row r="11" spans="1:9" ht="15.75" customHeight="1">
      <c r="A11" s="63" t="s">
        <v>21</v>
      </c>
      <c r="B11" s="37" t="s">
        <v>808</v>
      </c>
      <c r="C11" s="76"/>
      <c r="D11" s="47">
        <v>90</v>
      </c>
      <c r="E11" s="42">
        <v>15</v>
      </c>
      <c r="F11" s="96">
        <v>92.060169999999999</v>
      </c>
    </row>
    <row r="12" spans="1:9" ht="15.75" customHeight="1">
      <c r="A12" s="63" t="s">
        <v>21</v>
      </c>
      <c r="B12" s="64" t="s">
        <v>809</v>
      </c>
      <c r="C12" s="76"/>
      <c r="D12" s="47">
        <v>36</v>
      </c>
      <c r="E12" s="42">
        <v>7</v>
      </c>
      <c r="F12" s="96">
        <v>182.47747000000001</v>
      </c>
    </row>
    <row r="13" spans="1:9" ht="15.75" customHeight="1">
      <c r="A13" s="63" t="s">
        <v>21</v>
      </c>
      <c r="B13" s="64" t="s">
        <v>810</v>
      </c>
      <c r="C13" s="76"/>
      <c r="D13" s="47">
        <v>30</v>
      </c>
      <c r="E13" s="42">
        <v>15</v>
      </c>
      <c r="F13" s="96">
        <v>139.98343</v>
      </c>
    </row>
    <row r="14" spans="1:9" ht="15.75" customHeight="1">
      <c r="A14" s="63" t="s">
        <v>21</v>
      </c>
      <c r="B14" s="64" t="s">
        <v>811</v>
      </c>
      <c r="C14" s="76"/>
      <c r="D14" s="47">
        <v>26</v>
      </c>
      <c r="E14" s="42">
        <v>15</v>
      </c>
      <c r="F14" s="96">
        <v>191.4547</v>
      </c>
    </row>
    <row r="15" spans="1:9" ht="15.75" customHeight="1">
      <c r="A15" s="63" t="s">
        <v>21</v>
      </c>
      <c r="B15" s="37" t="s">
        <v>812</v>
      </c>
      <c r="C15" s="76"/>
      <c r="D15" s="47">
        <v>46</v>
      </c>
      <c r="E15" s="42">
        <v>15</v>
      </c>
      <c r="F15" s="96">
        <v>85.619050000000001</v>
      </c>
    </row>
    <row r="16" spans="1:9" ht="15.75" customHeight="1">
      <c r="A16" s="63" t="s">
        <v>21</v>
      </c>
      <c r="B16" s="64" t="s">
        <v>813</v>
      </c>
      <c r="C16" s="76"/>
      <c r="D16" s="47">
        <v>82</v>
      </c>
      <c r="E16" s="42">
        <v>5</v>
      </c>
      <c r="F16" s="96">
        <v>131.6671</v>
      </c>
    </row>
    <row r="17" spans="1:6" ht="15.75" customHeight="1">
      <c r="A17" s="63" t="s">
        <v>21</v>
      </c>
      <c r="B17" s="64" t="s">
        <v>814</v>
      </c>
      <c r="C17" s="76"/>
      <c r="D17" s="47">
        <v>32</v>
      </c>
      <c r="E17" s="42">
        <v>15</v>
      </c>
      <c r="F17" s="96">
        <v>100.69123999999999</v>
      </c>
    </row>
    <row r="18" spans="1:6" ht="15.75" customHeight="1">
      <c r="A18" s="63" t="s">
        <v>21</v>
      </c>
      <c r="B18" s="64" t="s">
        <v>815</v>
      </c>
      <c r="C18" s="76"/>
      <c r="D18" s="47">
        <v>40</v>
      </c>
      <c r="E18" s="42">
        <v>15</v>
      </c>
      <c r="F18" s="96">
        <v>95.265500000000003</v>
      </c>
    </row>
    <row r="19" spans="1:6" ht="15.75" customHeight="1">
      <c r="A19" s="63" t="s">
        <v>21</v>
      </c>
      <c r="B19" s="64" t="s">
        <v>816</v>
      </c>
      <c r="C19" s="76"/>
      <c r="D19" s="47">
        <v>42</v>
      </c>
      <c r="E19" s="42">
        <v>15</v>
      </c>
      <c r="F19" s="96">
        <v>115.85016</v>
      </c>
    </row>
    <row r="20" spans="1:6" ht="15.75" customHeight="1">
      <c r="A20" s="63" t="s">
        <v>21</v>
      </c>
      <c r="B20" s="64" t="s">
        <v>817</v>
      </c>
      <c r="C20" s="76"/>
      <c r="D20" s="47">
        <v>26</v>
      </c>
      <c r="E20" s="42">
        <v>15</v>
      </c>
      <c r="F20" s="96">
        <v>95.569019999999995</v>
      </c>
    </row>
    <row r="21" spans="1:6" ht="15.75" customHeight="1">
      <c r="A21" s="63" t="s">
        <v>21</v>
      </c>
      <c r="B21" s="64" t="s">
        <v>818</v>
      </c>
      <c r="C21" s="76"/>
      <c r="D21" s="47">
        <v>70</v>
      </c>
      <c r="E21" s="42">
        <v>15</v>
      </c>
      <c r="F21" s="96">
        <v>180.80038999999999</v>
      </c>
    </row>
    <row r="22" spans="1:6" ht="15.75" customHeight="1">
      <c r="A22" s="63" t="s">
        <v>21</v>
      </c>
      <c r="B22" s="64" t="s">
        <v>819</v>
      </c>
      <c r="C22" s="76"/>
      <c r="D22" s="78">
        <v>52</v>
      </c>
      <c r="E22" s="42">
        <v>15</v>
      </c>
      <c r="F22" s="96">
        <v>131.27168</v>
      </c>
    </row>
    <row r="23" spans="1:6" ht="15.75" customHeight="1">
      <c r="A23" s="63" t="s">
        <v>21</v>
      </c>
      <c r="B23" s="64" t="s">
        <v>820</v>
      </c>
      <c r="C23" s="76"/>
      <c r="D23" s="47">
        <v>62</v>
      </c>
      <c r="E23" s="42">
        <v>15</v>
      </c>
      <c r="F23" s="96">
        <v>128.67429999999999</v>
      </c>
    </row>
    <row r="24" spans="1:6" ht="15.75" customHeight="1">
      <c r="A24" s="63" t="s">
        <v>21</v>
      </c>
      <c r="B24" s="64" t="s">
        <v>821</v>
      </c>
      <c r="C24" s="76"/>
      <c r="D24" s="47">
        <v>46</v>
      </c>
      <c r="E24" s="42">
        <v>7</v>
      </c>
      <c r="F24" s="96">
        <v>114.95502</v>
      </c>
    </row>
    <row r="25" spans="1:6" ht="15.75" customHeight="1">
      <c r="A25" s="63" t="s">
        <v>21</v>
      </c>
      <c r="B25" s="64" t="s">
        <v>822</v>
      </c>
      <c r="C25" s="76"/>
      <c r="D25" s="78">
        <v>62</v>
      </c>
      <c r="E25" s="42">
        <v>15</v>
      </c>
      <c r="F25" s="96">
        <v>106.39458999999999</v>
      </c>
    </row>
    <row r="26" spans="1:6" ht="15.75" customHeight="1">
      <c r="A26" s="63" t="s">
        <v>21</v>
      </c>
      <c r="B26" s="64" t="s">
        <v>823</v>
      </c>
      <c r="C26" s="76"/>
      <c r="D26" s="78">
        <v>30</v>
      </c>
      <c r="E26" s="42">
        <v>15</v>
      </c>
      <c r="F26" s="96">
        <v>70.599360000000004</v>
      </c>
    </row>
    <row r="27" spans="1:6" ht="15.75" customHeight="1">
      <c r="A27" s="63" t="s">
        <v>21</v>
      </c>
      <c r="B27" s="64" t="s">
        <v>824</v>
      </c>
      <c r="C27" s="76"/>
      <c r="D27" s="47">
        <v>95</v>
      </c>
      <c r="E27" s="42">
        <v>15</v>
      </c>
      <c r="F27" s="96">
        <v>180.16481999999999</v>
      </c>
    </row>
    <row r="28" spans="1:6" ht="15.75" customHeight="1">
      <c r="A28" s="65" t="s">
        <v>21</v>
      </c>
      <c r="B28" s="64" t="s">
        <v>825</v>
      </c>
      <c r="C28" s="76"/>
      <c r="D28" s="47">
        <v>80</v>
      </c>
      <c r="E28" s="42">
        <v>15</v>
      </c>
      <c r="F28" s="96">
        <v>129.44889000000001</v>
      </c>
    </row>
    <row r="29" spans="1:6" ht="15.75" customHeight="1">
      <c r="A29" s="63" t="s">
        <v>21</v>
      </c>
      <c r="B29" s="64" t="s">
        <v>826</v>
      </c>
      <c r="C29" s="76"/>
      <c r="D29" s="47">
        <v>36</v>
      </c>
      <c r="E29" s="42">
        <v>15</v>
      </c>
      <c r="F29" s="96">
        <v>59.639490000000002</v>
      </c>
    </row>
    <row r="30" spans="1:6" ht="15.75" customHeight="1">
      <c r="A30" s="63" t="s">
        <v>21</v>
      </c>
      <c r="B30" s="64" t="s">
        <v>827</v>
      </c>
      <c r="C30" s="76"/>
      <c r="D30" s="47">
        <v>156</v>
      </c>
      <c r="E30" s="42">
        <v>15</v>
      </c>
      <c r="F30" s="96">
        <v>247.41489000000001</v>
      </c>
    </row>
    <row r="31" spans="1:6" ht="15.75" customHeight="1">
      <c r="A31" s="63" t="s">
        <v>21</v>
      </c>
      <c r="B31" s="64" t="s">
        <v>828</v>
      </c>
      <c r="C31" s="76"/>
      <c r="D31" s="78">
        <v>36</v>
      </c>
      <c r="E31" s="42">
        <v>15</v>
      </c>
      <c r="F31" s="96">
        <v>70.855630000000005</v>
      </c>
    </row>
    <row r="32" spans="1:6" ht="15.75" customHeight="1">
      <c r="A32" s="63" t="s">
        <v>21</v>
      </c>
      <c r="B32" s="64" t="s">
        <v>829</v>
      </c>
      <c r="C32" s="76"/>
      <c r="D32" s="78">
        <v>52</v>
      </c>
      <c r="E32" s="42">
        <v>15</v>
      </c>
      <c r="F32" s="96">
        <v>84.857979999999998</v>
      </c>
    </row>
    <row r="33" spans="1:6" ht="15.75" customHeight="1">
      <c r="A33" s="63" t="s">
        <v>21</v>
      </c>
      <c r="B33" s="64" t="s">
        <v>830</v>
      </c>
      <c r="C33" s="76"/>
      <c r="D33" s="78">
        <v>56</v>
      </c>
      <c r="E33" s="42">
        <v>5</v>
      </c>
      <c r="F33" s="96">
        <v>82.740440000000007</v>
      </c>
    </row>
    <row r="34" spans="1:6" ht="15.75" customHeight="1">
      <c r="A34" s="63" t="s">
        <v>21</v>
      </c>
      <c r="B34" s="64" t="s">
        <v>831</v>
      </c>
      <c r="C34" s="76"/>
      <c r="D34" s="78">
        <v>85</v>
      </c>
      <c r="E34" s="42">
        <v>15</v>
      </c>
      <c r="F34" s="96">
        <v>139.63046</v>
      </c>
    </row>
    <row r="35" spans="1:6" ht="15.75" customHeight="1">
      <c r="A35" s="63" t="s">
        <v>21</v>
      </c>
      <c r="B35" s="64" t="s">
        <v>832</v>
      </c>
      <c r="C35" s="76"/>
      <c r="D35" s="78">
        <v>165</v>
      </c>
      <c r="E35" s="42">
        <v>7</v>
      </c>
      <c r="F35" s="96">
        <v>171.67179999999999</v>
      </c>
    </row>
    <row r="36" spans="1:6" ht="15.75" customHeight="1">
      <c r="A36" s="63" t="s">
        <v>21</v>
      </c>
      <c r="B36" s="64" t="s">
        <v>833</v>
      </c>
      <c r="C36" s="76"/>
      <c r="D36" s="78">
        <v>28</v>
      </c>
      <c r="E36" s="42">
        <v>3</v>
      </c>
      <c r="F36" s="96">
        <v>94.601489999999998</v>
      </c>
    </row>
    <row r="37" spans="1:6" ht="15.75" customHeight="1">
      <c r="A37" s="63" t="s">
        <v>21</v>
      </c>
      <c r="B37" s="64" t="s">
        <v>834</v>
      </c>
      <c r="C37" s="76"/>
      <c r="D37" s="78">
        <v>85</v>
      </c>
      <c r="E37" s="42">
        <v>15</v>
      </c>
      <c r="F37" s="96">
        <v>150.76249000000001</v>
      </c>
    </row>
    <row r="38" spans="1:6" ht="15.75" customHeight="1">
      <c r="A38" s="63" t="s">
        <v>21</v>
      </c>
      <c r="B38" s="64" t="s">
        <v>835</v>
      </c>
      <c r="C38" s="76"/>
      <c r="D38" s="78">
        <v>85</v>
      </c>
      <c r="E38" s="42">
        <v>15</v>
      </c>
      <c r="F38" s="96">
        <v>133.91273000000001</v>
      </c>
    </row>
    <row r="39" spans="1:6" ht="15.75" customHeight="1">
      <c r="A39" s="63" t="s">
        <v>21</v>
      </c>
      <c r="B39" s="64" t="s">
        <v>836</v>
      </c>
      <c r="C39" s="76"/>
      <c r="D39" s="78">
        <v>85</v>
      </c>
      <c r="E39" s="42">
        <v>15</v>
      </c>
      <c r="F39" s="96">
        <v>102.99477</v>
      </c>
    </row>
    <row r="40" spans="1:6" ht="15.75" customHeight="1">
      <c r="A40" s="63" t="s">
        <v>21</v>
      </c>
      <c r="B40" s="64" t="s">
        <v>837</v>
      </c>
      <c r="C40" s="76"/>
      <c r="D40" s="78">
        <v>214</v>
      </c>
      <c r="E40" s="47">
        <v>25</v>
      </c>
      <c r="F40" s="96">
        <v>325.93918000000002</v>
      </c>
    </row>
    <row r="41" spans="1:6" ht="15.75" customHeight="1">
      <c r="A41" s="63" t="s">
        <v>21</v>
      </c>
      <c r="B41" s="64" t="s">
        <v>838</v>
      </c>
      <c r="C41" s="76"/>
      <c r="D41" s="78">
        <v>348</v>
      </c>
      <c r="E41" s="42">
        <v>30</v>
      </c>
      <c r="F41" s="96">
        <v>392.40111000000002</v>
      </c>
    </row>
    <row r="42" spans="1:6" ht="15.75" customHeight="1">
      <c r="A42" s="63" t="s">
        <v>21</v>
      </c>
      <c r="B42" s="64" t="s">
        <v>839</v>
      </c>
      <c r="C42" s="76"/>
      <c r="D42" s="78">
        <v>46</v>
      </c>
      <c r="E42" s="47">
        <v>7</v>
      </c>
      <c r="F42" s="96">
        <v>95.33005</v>
      </c>
    </row>
    <row r="43" spans="1:6" ht="15.75" customHeight="1">
      <c r="A43" s="63" t="s">
        <v>21</v>
      </c>
      <c r="B43" s="64" t="s">
        <v>840</v>
      </c>
      <c r="C43" s="76"/>
      <c r="D43" s="78">
        <v>110</v>
      </c>
      <c r="E43" s="47">
        <v>15</v>
      </c>
      <c r="F43" s="96">
        <v>179.62683000000001</v>
      </c>
    </row>
    <row r="44" spans="1:6" ht="15.75" customHeight="1">
      <c r="A44" s="63" t="s">
        <v>21</v>
      </c>
      <c r="B44" s="64" t="s">
        <v>841</v>
      </c>
      <c r="C44" s="76"/>
      <c r="D44" s="78">
        <v>143</v>
      </c>
      <c r="E44" s="47">
        <v>15</v>
      </c>
      <c r="F44" s="96">
        <v>171.22677999999999</v>
      </c>
    </row>
    <row r="45" spans="1:6" ht="15.75" customHeight="1">
      <c r="A45" s="63" t="s">
        <v>21</v>
      </c>
      <c r="B45" s="64" t="s">
        <v>184</v>
      </c>
      <c r="C45" s="76"/>
      <c r="D45" s="81">
        <v>115</v>
      </c>
      <c r="E45" s="42">
        <v>60</v>
      </c>
      <c r="F45" s="96">
        <v>186.84470999999999</v>
      </c>
    </row>
    <row r="46" spans="1:6" ht="15.75" customHeight="1">
      <c r="A46" s="63" t="s">
        <v>21</v>
      </c>
      <c r="B46" s="64" t="s">
        <v>842</v>
      </c>
      <c r="C46" s="76"/>
      <c r="D46" s="81">
        <v>130</v>
      </c>
      <c r="E46" s="42">
        <v>70</v>
      </c>
      <c r="F46" s="96">
        <v>162.16116</v>
      </c>
    </row>
    <row r="47" spans="1:6" ht="15.75" customHeight="1">
      <c r="A47" s="63" t="s">
        <v>21</v>
      </c>
      <c r="B47" s="64" t="s">
        <v>843</v>
      </c>
      <c r="C47" s="76"/>
      <c r="D47" s="81">
        <v>95</v>
      </c>
      <c r="E47" s="42">
        <v>15</v>
      </c>
      <c r="F47" s="96">
        <v>167.00716</v>
      </c>
    </row>
    <row r="48" spans="1:6" ht="15.75" customHeight="1">
      <c r="A48" s="63" t="s">
        <v>21</v>
      </c>
      <c r="B48" s="64" t="s">
        <v>844</v>
      </c>
      <c r="C48" s="76"/>
      <c r="D48" s="81">
        <v>215</v>
      </c>
      <c r="E48" s="42">
        <v>5</v>
      </c>
      <c r="F48" s="96">
        <v>331.47566999999998</v>
      </c>
    </row>
    <row r="49" spans="1:6" ht="15.75" customHeight="1">
      <c r="A49" s="63" t="s">
        <v>21</v>
      </c>
      <c r="B49" s="64" t="s">
        <v>845</v>
      </c>
      <c r="C49" s="76"/>
      <c r="D49" s="81">
        <v>125</v>
      </c>
      <c r="E49" s="42">
        <v>15</v>
      </c>
      <c r="F49" s="96">
        <v>192.18087</v>
      </c>
    </row>
    <row r="50" spans="1:6" ht="15.75" customHeight="1">
      <c r="A50" s="63" t="s">
        <v>21</v>
      </c>
      <c r="B50" s="64" t="s">
        <v>846</v>
      </c>
      <c r="C50" s="76"/>
      <c r="D50" s="81">
        <v>95</v>
      </c>
      <c r="E50" s="42">
        <v>15</v>
      </c>
      <c r="F50" s="96">
        <v>190.98669000000001</v>
      </c>
    </row>
    <row r="51" spans="1:6" ht="15.75" customHeight="1">
      <c r="A51" s="63" t="s">
        <v>21</v>
      </c>
      <c r="B51" s="64" t="s">
        <v>847</v>
      </c>
      <c r="C51" s="76"/>
      <c r="D51" s="81">
        <v>115</v>
      </c>
      <c r="E51" s="42">
        <v>15</v>
      </c>
      <c r="F51" s="96">
        <v>266.09555</v>
      </c>
    </row>
    <row r="52" spans="1:6" ht="15.75" customHeight="1">
      <c r="A52" s="63" t="s">
        <v>21</v>
      </c>
      <c r="B52" s="64" t="s">
        <v>848</v>
      </c>
      <c r="C52" s="76"/>
      <c r="D52" s="81">
        <v>28</v>
      </c>
      <c r="E52" s="42">
        <v>15</v>
      </c>
      <c r="F52" s="96">
        <v>174.00747000000001</v>
      </c>
    </row>
    <row r="53" spans="1:6" ht="15.75" customHeight="1">
      <c r="A53" s="63" t="s">
        <v>21</v>
      </c>
      <c r="B53" s="64" t="s">
        <v>849</v>
      </c>
      <c r="C53" s="76"/>
      <c r="D53" s="81">
        <v>35</v>
      </c>
      <c r="E53" s="42">
        <v>15</v>
      </c>
      <c r="F53" s="96">
        <v>102.81036</v>
      </c>
    </row>
    <row r="54" spans="1:6" ht="15.75" customHeight="1">
      <c r="A54" s="63" t="s">
        <v>21</v>
      </c>
      <c r="B54" s="64" t="s">
        <v>850</v>
      </c>
      <c r="C54" s="76"/>
      <c r="D54" s="78">
        <v>121</v>
      </c>
      <c r="E54" s="47">
        <v>40</v>
      </c>
      <c r="F54" s="96">
        <v>329.06589000000002</v>
      </c>
    </row>
    <row r="55" spans="1:6" ht="15.75" customHeight="1">
      <c r="A55" s="63" t="s">
        <v>21</v>
      </c>
      <c r="B55" s="64" t="s">
        <v>851</v>
      </c>
      <c r="C55" s="76"/>
      <c r="D55" s="78">
        <v>35</v>
      </c>
      <c r="E55" s="42">
        <v>5</v>
      </c>
      <c r="F55" s="96">
        <v>59.10069</v>
      </c>
    </row>
    <row r="56" spans="1:6" ht="15.75" customHeight="1">
      <c r="A56" s="63" t="s">
        <v>21</v>
      </c>
      <c r="B56" s="64" t="s">
        <v>852</v>
      </c>
      <c r="C56" s="76"/>
      <c r="D56" s="78">
        <v>35</v>
      </c>
      <c r="E56" s="42">
        <v>15</v>
      </c>
      <c r="F56" s="96">
        <v>76.356369999999998</v>
      </c>
    </row>
    <row r="57" spans="1:6" ht="15.75" customHeight="1">
      <c r="A57" s="63" t="s">
        <v>21</v>
      </c>
      <c r="B57" s="64" t="s">
        <v>853</v>
      </c>
      <c r="C57" s="76"/>
      <c r="D57" s="78">
        <v>35</v>
      </c>
      <c r="E57" s="42">
        <v>15</v>
      </c>
      <c r="F57" s="96">
        <v>75.370620000000002</v>
      </c>
    </row>
    <row r="58" spans="1:6" ht="15.75" customHeight="1">
      <c r="A58" s="63" t="s">
        <v>21</v>
      </c>
      <c r="B58" s="64" t="s">
        <v>854</v>
      </c>
      <c r="C58" s="76"/>
      <c r="D58" s="78">
        <v>65</v>
      </c>
      <c r="E58" s="42">
        <v>15</v>
      </c>
      <c r="F58" s="96">
        <v>53.53651</v>
      </c>
    </row>
    <row r="59" spans="1:6" ht="15.75" customHeight="1">
      <c r="A59" s="63" t="s">
        <v>21</v>
      </c>
      <c r="B59" s="64" t="s">
        <v>855</v>
      </c>
      <c r="C59" s="76"/>
      <c r="D59" s="78">
        <v>67</v>
      </c>
      <c r="E59" s="42">
        <v>15</v>
      </c>
      <c r="F59" s="96">
        <v>102.82172</v>
      </c>
    </row>
    <row r="60" spans="1:6" ht="15.75" customHeight="1">
      <c r="A60" s="63" t="s">
        <v>21</v>
      </c>
      <c r="B60" s="64" t="s">
        <v>856</v>
      </c>
      <c r="C60" s="76"/>
      <c r="D60" s="78">
        <v>42</v>
      </c>
      <c r="E60" s="42">
        <v>15</v>
      </c>
      <c r="F60" s="96">
        <v>39.599640000000001</v>
      </c>
    </row>
    <row r="61" spans="1:6" ht="15.75" customHeight="1">
      <c r="A61" s="63" t="s">
        <v>21</v>
      </c>
      <c r="B61" s="64" t="s">
        <v>857</v>
      </c>
      <c r="C61" s="76"/>
      <c r="D61" s="78">
        <v>45</v>
      </c>
      <c r="E61" s="42">
        <v>15</v>
      </c>
      <c r="F61" s="96">
        <v>105.77016999999999</v>
      </c>
    </row>
    <row r="62" spans="1:6" ht="15.75" customHeight="1">
      <c r="A62" s="63" t="s">
        <v>21</v>
      </c>
      <c r="B62" s="64" t="s">
        <v>858</v>
      </c>
      <c r="C62" s="76"/>
      <c r="D62" s="78">
        <v>45</v>
      </c>
      <c r="E62" s="42">
        <v>7</v>
      </c>
      <c r="F62" s="96">
        <v>120.50902000000001</v>
      </c>
    </row>
    <row r="63" spans="1:6" ht="15.75" customHeight="1">
      <c r="A63" s="63" t="s">
        <v>21</v>
      </c>
      <c r="B63" s="64" t="s">
        <v>859</v>
      </c>
      <c r="C63" s="76"/>
      <c r="D63" s="78">
        <v>30</v>
      </c>
      <c r="E63" s="42">
        <v>15</v>
      </c>
      <c r="F63" s="96">
        <v>117.94455000000001</v>
      </c>
    </row>
    <row r="64" spans="1:6" ht="15.75" customHeight="1">
      <c r="A64" s="63" t="s">
        <v>21</v>
      </c>
      <c r="B64" s="64" t="s">
        <v>860</v>
      </c>
      <c r="C64" s="76"/>
      <c r="D64" s="78">
        <v>40</v>
      </c>
      <c r="E64" s="42">
        <v>15</v>
      </c>
      <c r="F64" s="96">
        <v>54.296349999999997</v>
      </c>
    </row>
    <row r="65" spans="1:7" ht="15.75" customHeight="1">
      <c r="A65" s="63" t="s">
        <v>21</v>
      </c>
      <c r="B65" s="64" t="s">
        <v>861</v>
      </c>
      <c r="C65" s="76"/>
      <c r="D65" s="78">
        <v>95</v>
      </c>
      <c r="E65" s="42">
        <v>15</v>
      </c>
      <c r="F65" s="96">
        <v>72.712360000000004</v>
      </c>
    </row>
    <row r="66" spans="1:7" ht="15.75" customHeight="1">
      <c r="A66" s="63" t="s">
        <v>21</v>
      </c>
      <c r="B66" s="64" t="s">
        <v>862</v>
      </c>
      <c r="C66" s="76"/>
      <c r="D66" s="78">
        <v>55</v>
      </c>
      <c r="E66" s="42">
        <v>15</v>
      </c>
      <c r="F66" s="96">
        <v>80.857870000000005</v>
      </c>
    </row>
    <row r="67" spans="1:7" ht="15.75" customHeight="1">
      <c r="A67" s="63" t="s">
        <v>21</v>
      </c>
      <c r="B67" s="64" t="s">
        <v>863</v>
      </c>
      <c r="C67" s="76"/>
      <c r="D67" s="78">
        <v>131</v>
      </c>
      <c r="E67" s="42">
        <v>15</v>
      </c>
      <c r="F67" s="96">
        <v>156.57086000000001</v>
      </c>
    </row>
    <row r="68" spans="1:7" ht="15.75" customHeight="1">
      <c r="A68" s="63" t="s">
        <v>21</v>
      </c>
      <c r="B68" s="64" t="s">
        <v>864</v>
      </c>
      <c r="C68" s="76"/>
      <c r="D68" s="78">
        <v>115</v>
      </c>
      <c r="E68" s="42">
        <v>7</v>
      </c>
      <c r="F68" s="96">
        <v>207.93467999999999</v>
      </c>
    </row>
    <row r="69" spans="1:7" ht="126.95" customHeight="1">
      <c r="A69" s="19"/>
      <c r="B69" s="36" t="s">
        <v>773</v>
      </c>
      <c r="C69" s="75"/>
      <c r="D69" s="91">
        <f>SUM(D70:D128)</f>
        <v>11536.6</v>
      </c>
      <c r="E69" s="91">
        <v>2033</v>
      </c>
      <c r="F69" s="91">
        <v>19145.754469999996</v>
      </c>
    </row>
    <row r="70" spans="1:7" ht="15.75" customHeight="1">
      <c r="A70" s="63" t="s">
        <v>22</v>
      </c>
      <c r="B70" s="64" t="s">
        <v>865</v>
      </c>
      <c r="C70" s="76"/>
      <c r="D70" s="78">
        <v>149</v>
      </c>
      <c r="E70" s="78">
        <v>15</v>
      </c>
      <c r="F70" s="96">
        <v>242.00133</v>
      </c>
      <c r="G70" s="95"/>
    </row>
    <row r="71" spans="1:7" ht="15.75" customHeight="1">
      <c r="A71" s="63" t="s">
        <v>22</v>
      </c>
      <c r="B71" s="64" t="s">
        <v>866</v>
      </c>
      <c r="C71" s="76"/>
      <c r="D71" s="47">
        <v>730</v>
      </c>
      <c r="E71" s="47">
        <v>75</v>
      </c>
      <c r="F71" s="96">
        <v>869.07380999999998</v>
      </c>
    </row>
    <row r="72" spans="1:7" ht="15.75" customHeight="1">
      <c r="A72" s="63" t="s">
        <v>22</v>
      </c>
      <c r="B72" s="64" t="s">
        <v>867</v>
      </c>
      <c r="C72" s="76"/>
      <c r="D72" s="47">
        <v>212.4</v>
      </c>
      <c r="E72" s="47">
        <v>15</v>
      </c>
      <c r="F72" s="96">
        <v>513.75392999999997</v>
      </c>
    </row>
    <row r="73" spans="1:7" ht="15.75" customHeight="1">
      <c r="A73" s="63" t="s">
        <v>22</v>
      </c>
      <c r="B73" s="64" t="s">
        <v>868</v>
      </c>
      <c r="C73" s="76"/>
      <c r="D73" s="47">
        <v>125</v>
      </c>
      <c r="E73" s="47">
        <v>30</v>
      </c>
      <c r="F73" s="96">
        <v>209.20294999999999</v>
      </c>
    </row>
    <row r="74" spans="1:7" ht="15.75" customHeight="1">
      <c r="A74" s="63" t="s">
        <v>22</v>
      </c>
      <c r="B74" s="37" t="s">
        <v>869</v>
      </c>
      <c r="C74" s="76"/>
      <c r="D74" s="47">
        <v>84</v>
      </c>
      <c r="E74" s="42">
        <v>50</v>
      </c>
      <c r="F74" s="96">
        <v>176.70735999999999</v>
      </c>
    </row>
    <row r="75" spans="1:7" ht="15.75" customHeight="1">
      <c r="A75" s="63" t="s">
        <v>22</v>
      </c>
      <c r="B75" s="64" t="s">
        <v>870</v>
      </c>
      <c r="C75" s="76"/>
      <c r="D75" s="47">
        <v>225</v>
      </c>
      <c r="E75" s="42">
        <v>15</v>
      </c>
      <c r="F75" s="96">
        <v>234.93887000000001</v>
      </c>
    </row>
    <row r="76" spans="1:7" ht="15.75" customHeight="1">
      <c r="A76" s="63" t="s">
        <v>22</v>
      </c>
      <c r="B76" s="64" t="s">
        <v>871</v>
      </c>
      <c r="C76" s="76"/>
      <c r="D76" s="47">
        <v>232</v>
      </c>
      <c r="E76" s="42">
        <v>35</v>
      </c>
      <c r="F76" s="96">
        <v>265.39109000000002</v>
      </c>
    </row>
    <row r="77" spans="1:7" ht="15.75" customHeight="1">
      <c r="A77" s="63" t="s">
        <v>22</v>
      </c>
      <c r="B77" s="64" t="s">
        <v>872</v>
      </c>
      <c r="C77" s="76"/>
      <c r="D77" s="47">
        <v>220</v>
      </c>
      <c r="E77" s="42">
        <v>220</v>
      </c>
      <c r="F77" s="96">
        <v>292.19492000000002</v>
      </c>
    </row>
    <row r="78" spans="1:7" ht="15.75" customHeight="1">
      <c r="A78" s="63" t="s">
        <v>22</v>
      </c>
      <c r="B78" s="64" t="s">
        <v>873</v>
      </c>
      <c r="C78" s="76"/>
      <c r="D78" s="47">
        <v>115</v>
      </c>
      <c r="E78" s="42">
        <v>15</v>
      </c>
      <c r="F78" s="96">
        <v>238.70474999999999</v>
      </c>
    </row>
    <row r="79" spans="1:7" ht="15.75" customHeight="1">
      <c r="A79" s="63" t="s">
        <v>22</v>
      </c>
      <c r="B79" s="64" t="s">
        <v>756</v>
      </c>
      <c r="C79" s="76"/>
      <c r="D79" s="47">
        <v>141</v>
      </c>
      <c r="E79" s="42">
        <v>149</v>
      </c>
      <c r="F79" s="96">
        <v>308.69904000000002</v>
      </c>
    </row>
    <row r="80" spans="1:7" ht="15.75" customHeight="1">
      <c r="A80" s="63" t="s">
        <v>22</v>
      </c>
      <c r="B80" s="64" t="s">
        <v>538</v>
      </c>
      <c r="C80" s="76"/>
      <c r="D80" s="47">
        <v>129</v>
      </c>
      <c r="E80" s="42">
        <v>30</v>
      </c>
      <c r="F80" s="96">
        <v>119.16661000000001</v>
      </c>
    </row>
    <row r="81" spans="1:6" ht="15.75" customHeight="1">
      <c r="A81" s="63" t="s">
        <v>22</v>
      </c>
      <c r="B81" s="64" t="s">
        <v>874</v>
      </c>
      <c r="C81" s="76"/>
      <c r="D81" s="47">
        <v>82</v>
      </c>
      <c r="E81" s="42">
        <v>30</v>
      </c>
      <c r="F81" s="96">
        <v>161.13955999999999</v>
      </c>
    </row>
    <row r="82" spans="1:6" ht="15.75" customHeight="1">
      <c r="A82" s="63" t="s">
        <v>22</v>
      </c>
      <c r="B82" s="64" t="s">
        <v>875</v>
      </c>
      <c r="C82" s="76"/>
      <c r="D82" s="47">
        <v>125</v>
      </c>
      <c r="E82" s="42">
        <v>7</v>
      </c>
      <c r="F82" s="96">
        <v>145.0335</v>
      </c>
    </row>
    <row r="83" spans="1:6" ht="15.75" customHeight="1">
      <c r="A83" s="63" t="s">
        <v>22</v>
      </c>
      <c r="B83" s="64" t="s">
        <v>876</v>
      </c>
      <c r="C83" s="76"/>
      <c r="D83" s="47">
        <v>82</v>
      </c>
      <c r="E83" s="42">
        <v>15</v>
      </c>
      <c r="F83" s="96">
        <v>143.65508</v>
      </c>
    </row>
    <row r="84" spans="1:6" ht="15.75" customHeight="1">
      <c r="A84" s="63" t="s">
        <v>22</v>
      </c>
      <c r="B84" s="64" t="s">
        <v>877</v>
      </c>
      <c r="C84" s="77"/>
      <c r="D84" s="47">
        <v>245</v>
      </c>
      <c r="E84" s="42">
        <v>15</v>
      </c>
      <c r="F84" s="96">
        <v>360.82004000000001</v>
      </c>
    </row>
    <row r="85" spans="1:6" ht="15.75" customHeight="1">
      <c r="A85" s="63" t="s">
        <v>22</v>
      </c>
      <c r="B85" s="64" t="s">
        <v>878</v>
      </c>
      <c r="C85" s="77"/>
      <c r="D85" s="47">
        <v>118</v>
      </c>
      <c r="E85" s="42">
        <v>15</v>
      </c>
      <c r="F85" s="96">
        <v>198.15128999999999</v>
      </c>
    </row>
    <row r="86" spans="1:6" ht="15.75" customHeight="1">
      <c r="A86" s="63" t="s">
        <v>22</v>
      </c>
      <c r="B86" s="64" t="s">
        <v>879</v>
      </c>
      <c r="C86" s="77"/>
      <c r="D86" s="47">
        <v>125</v>
      </c>
      <c r="E86" s="42">
        <v>15</v>
      </c>
      <c r="F86" s="96">
        <v>205.90201999999999</v>
      </c>
    </row>
    <row r="87" spans="1:6" ht="15.75" customHeight="1">
      <c r="A87" s="63" t="s">
        <v>22</v>
      </c>
      <c r="B87" s="64" t="s">
        <v>880</v>
      </c>
      <c r="C87" s="77"/>
      <c r="D87" s="47">
        <v>235</v>
      </c>
      <c r="E87" s="42">
        <v>15</v>
      </c>
      <c r="F87" s="96">
        <v>320.53795000000002</v>
      </c>
    </row>
    <row r="88" spans="1:6" ht="15.75" customHeight="1">
      <c r="A88" s="63" t="s">
        <v>22</v>
      </c>
      <c r="B88" s="64" t="s">
        <v>881</v>
      </c>
      <c r="C88" s="77"/>
      <c r="D88" s="78">
        <v>85</v>
      </c>
      <c r="E88" s="42">
        <v>15</v>
      </c>
      <c r="F88" s="96">
        <v>172.09344999999999</v>
      </c>
    </row>
    <row r="89" spans="1:6" ht="15.75" customHeight="1">
      <c r="A89" s="63" t="s">
        <v>22</v>
      </c>
      <c r="B89" s="64" t="s">
        <v>882</v>
      </c>
      <c r="C89" s="77"/>
      <c r="D89" s="78">
        <v>120</v>
      </c>
      <c r="E89" s="42">
        <v>15</v>
      </c>
      <c r="F89" s="96">
        <v>198.22210000000001</v>
      </c>
    </row>
    <row r="90" spans="1:6" ht="15.75" customHeight="1">
      <c r="A90" s="63" t="s">
        <v>22</v>
      </c>
      <c r="B90" s="64" t="s">
        <v>883</v>
      </c>
      <c r="C90" s="77"/>
      <c r="D90" s="78">
        <v>83</v>
      </c>
      <c r="E90" s="42">
        <v>5</v>
      </c>
      <c r="F90" s="96">
        <v>88.438159999999996</v>
      </c>
    </row>
    <row r="91" spans="1:6" ht="15.75" customHeight="1">
      <c r="A91" s="63" t="s">
        <v>22</v>
      </c>
      <c r="B91" s="64" t="s">
        <v>884</v>
      </c>
      <c r="C91" s="77"/>
      <c r="D91" s="78">
        <v>85</v>
      </c>
      <c r="E91" s="42">
        <v>5</v>
      </c>
      <c r="F91" s="96">
        <v>178.54304999999999</v>
      </c>
    </row>
    <row r="92" spans="1:6" ht="15.75" customHeight="1">
      <c r="A92" s="63" t="s">
        <v>22</v>
      </c>
      <c r="B92" s="64" t="s">
        <v>885</v>
      </c>
      <c r="C92" s="77"/>
      <c r="D92" s="78">
        <v>105</v>
      </c>
      <c r="E92" s="42">
        <v>15</v>
      </c>
      <c r="F92" s="96">
        <v>244.00457</v>
      </c>
    </row>
    <row r="93" spans="1:6" ht="15.75" customHeight="1">
      <c r="A93" s="63" t="s">
        <v>22</v>
      </c>
      <c r="B93" s="37" t="s">
        <v>886</v>
      </c>
      <c r="C93" s="77"/>
      <c r="D93" s="78">
        <v>175</v>
      </c>
      <c r="E93" s="42">
        <v>30</v>
      </c>
      <c r="F93" s="96">
        <v>291.14420999999999</v>
      </c>
    </row>
    <row r="94" spans="1:6" ht="15.75" customHeight="1">
      <c r="A94" s="63" t="s">
        <v>22</v>
      </c>
      <c r="B94" s="64" t="s">
        <v>887</v>
      </c>
      <c r="C94" s="77"/>
      <c r="D94" s="78">
        <v>239.2</v>
      </c>
      <c r="E94" s="42">
        <v>15</v>
      </c>
      <c r="F94" s="96">
        <v>759.03782000000001</v>
      </c>
    </row>
    <row r="95" spans="1:6" ht="15.75" customHeight="1">
      <c r="A95" s="63" t="s">
        <v>22</v>
      </c>
      <c r="B95" s="64" t="s">
        <v>888</v>
      </c>
      <c r="C95" s="77"/>
      <c r="D95" s="78">
        <v>278</v>
      </c>
      <c r="E95" s="42">
        <v>15</v>
      </c>
      <c r="F95" s="96">
        <v>479.0693</v>
      </c>
    </row>
    <row r="96" spans="1:6" ht="15.75" customHeight="1">
      <c r="A96" s="63" t="s">
        <v>22</v>
      </c>
      <c r="B96" s="37" t="s">
        <v>889</v>
      </c>
      <c r="C96" s="77"/>
      <c r="D96" s="78">
        <v>335</v>
      </c>
      <c r="E96" s="42">
        <v>15</v>
      </c>
      <c r="F96" s="96">
        <v>573.50756000000001</v>
      </c>
    </row>
    <row r="97" spans="1:6" ht="15.75" customHeight="1">
      <c r="A97" s="63" t="s">
        <v>22</v>
      </c>
      <c r="B97" s="64" t="s">
        <v>890</v>
      </c>
      <c r="C97" s="77"/>
      <c r="D97" s="78">
        <v>382</v>
      </c>
      <c r="E97" s="42">
        <v>30</v>
      </c>
      <c r="F97" s="96">
        <v>477.298</v>
      </c>
    </row>
    <row r="98" spans="1:6" ht="15.75" customHeight="1">
      <c r="A98" s="63" t="s">
        <v>22</v>
      </c>
      <c r="B98" s="64" t="s">
        <v>891</v>
      </c>
      <c r="C98" s="77"/>
      <c r="D98" s="78">
        <v>22</v>
      </c>
      <c r="E98" s="47">
        <v>50</v>
      </c>
      <c r="F98" s="96">
        <v>156.38952</v>
      </c>
    </row>
    <row r="99" spans="1:6" ht="15.75" customHeight="1">
      <c r="A99" s="63" t="s">
        <v>22</v>
      </c>
      <c r="B99" s="64" t="s">
        <v>892</v>
      </c>
      <c r="C99" s="77"/>
      <c r="D99" s="78">
        <v>35</v>
      </c>
      <c r="E99" s="47">
        <v>7</v>
      </c>
      <c r="F99" s="96">
        <v>123.64312</v>
      </c>
    </row>
    <row r="100" spans="1:6" ht="15.75" customHeight="1">
      <c r="A100" s="63" t="s">
        <v>22</v>
      </c>
      <c r="B100" s="64" t="s">
        <v>893</v>
      </c>
      <c r="C100" s="77"/>
      <c r="D100" s="78">
        <v>392</v>
      </c>
      <c r="E100" s="42">
        <v>50</v>
      </c>
      <c r="F100" s="96">
        <v>350.49315999999999</v>
      </c>
    </row>
    <row r="101" spans="1:6" ht="15.75" customHeight="1">
      <c r="A101" s="63" t="s">
        <v>22</v>
      </c>
      <c r="B101" s="64" t="s">
        <v>894</v>
      </c>
      <c r="C101" s="77"/>
      <c r="D101" s="78">
        <v>75</v>
      </c>
      <c r="E101" s="47">
        <v>7</v>
      </c>
      <c r="F101" s="96">
        <v>156.93011000000001</v>
      </c>
    </row>
    <row r="102" spans="1:6" ht="15.75" customHeight="1">
      <c r="A102" s="63" t="s">
        <v>22</v>
      </c>
      <c r="B102" s="64" t="s">
        <v>895</v>
      </c>
      <c r="C102" s="77"/>
      <c r="D102" s="78">
        <v>164</v>
      </c>
      <c r="E102" s="47">
        <v>15</v>
      </c>
      <c r="F102" s="96">
        <v>298.90701000000001</v>
      </c>
    </row>
    <row r="103" spans="1:6" ht="15.75" customHeight="1">
      <c r="A103" s="63" t="s">
        <v>22</v>
      </c>
      <c r="B103" s="64" t="s">
        <v>896</v>
      </c>
      <c r="C103" s="77"/>
      <c r="D103" s="78">
        <v>204</v>
      </c>
      <c r="E103" s="47">
        <v>15</v>
      </c>
      <c r="F103" s="96">
        <v>271.01927999999998</v>
      </c>
    </row>
    <row r="104" spans="1:6" ht="15.75" customHeight="1">
      <c r="A104" s="63" t="s">
        <v>22</v>
      </c>
      <c r="B104" s="64" t="s">
        <v>897</v>
      </c>
      <c r="C104" s="77"/>
      <c r="D104" s="78">
        <v>368</v>
      </c>
      <c r="E104" s="47">
        <v>30</v>
      </c>
      <c r="F104" s="96">
        <v>599.16139999999996</v>
      </c>
    </row>
    <row r="105" spans="1:6" ht="15.75" customHeight="1">
      <c r="A105" s="63" t="s">
        <v>22</v>
      </c>
      <c r="B105" s="64" t="s">
        <v>898</v>
      </c>
      <c r="C105" s="77"/>
      <c r="D105" s="78">
        <v>128</v>
      </c>
      <c r="E105" s="47">
        <v>15</v>
      </c>
      <c r="F105" s="96">
        <v>232.90396000000001</v>
      </c>
    </row>
    <row r="106" spans="1:6" ht="15.75" customHeight="1">
      <c r="A106" s="63" t="s">
        <v>22</v>
      </c>
      <c r="B106" s="64" t="s">
        <v>899</v>
      </c>
      <c r="C106" s="77"/>
      <c r="D106" s="78">
        <v>349</v>
      </c>
      <c r="E106" s="47">
        <v>15</v>
      </c>
      <c r="F106" s="96">
        <v>444.04021</v>
      </c>
    </row>
    <row r="107" spans="1:6" ht="15.75" customHeight="1">
      <c r="A107" s="63" t="s">
        <v>22</v>
      </c>
      <c r="B107" s="64" t="s">
        <v>900</v>
      </c>
      <c r="C107" s="77"/>
      <c r="D107" s="78">
        <v>1029</v>
      </c>
      <c r="E107" s="47">
        <v>5</v>
      </c>
      <c r="F107" s="96">
        <v>2364.7898</v>
      </c>
    </row>
    <row r="108" spans="1:6" ht="15.75" customHeight="1">
      <c r="A108" s="63" t="s">
        <v>22</v>
      </c>
      <c r="B108" s="64" t="s">
        <v>901</v>
      </c>
      <c r="C108" s="77"/>
      <c r="D108" s="78">
        <v>151</v>
      </c>
      <c r="E108" s="47">
        <v>130</v>
      </c>
      <c r="F108" s="96">
        <v>396.84575999999998</v>
      </c>
    </row>
    <row r="109" spans="1:6" ht="15.75" customHeight="1">
      <c r="A109" s="63" t="s">
        <v>22</v>
      </c>
      <c r="B109" s="64" t="s">
        <v>902</v>
      </c>
      <c r="C109" s="77"/>
      <c r="D109" s="78">
        <v>283</v>
      </c>
      <c r="E109" s="47">
        <v>15</v>
      </c>
      <c r="F109" s="96">
        <v>403.15980000000002</v>
      </c>
    </row>
    <row r="110" spans="1:6" ht="15.75" customHeight="1">
      <c r="A110" s="63" t="s">
        <v>22</v>
      </c>
      <c r="B110" s="64" t="s">
        <v>903</v>
      </c>
      <c r="C110" s="77"/>
      <c r="D110" s="81">
        <v>205</v>
      </c>
      <c r="E110" s="42">
        <v>50</v>
      </c>
      <c r="F110" s="96">
        <v>260.22955999999999</v>
      </c>
    </row>
    <row r="111" spans="1:6" ht="15.75" customHeight="1">
      <c r="A111" s="63" t="s">
        <v>22</v>
      </c>
      <c r="B111" s="64" t="s">
        <v>904</v>
      </c>
      <c r="C111" s="77"/>
      <c r="D111" s="81">
        <v>93</v>
      </c>
      <c r="E111" s="42">
        <v>15</v>
      </c>
      <c r="F111" s="96">
        <v>190.94747000000001</v>
      </c>
    </row>
    <row r="112" spans="1:6" ht="15.75" customHeight="1">
      <c r="A112" s="63" t="s">
        <v>22</v>
      </c>
      <c r="B112" s="64" t="s">
        <v>905</v>
      </c>
      <c r="C112" s="77"/>
      <c r="D112" s="81">
        <v>85</v>
      </c>
      <c r="E112" s="42">
        <v>6</v>
      </c>
      <c r="F112" s="96">
        <v>261.67214000000001</v>
      </c>
    </row>
    <row r="113" spans="1:6" ht="15.75" customHeight="1">
      <c r="A113" s="63" t="s">
        <v>22</v>
      </c>
      <c r="B113" s="64" t="s">
        <v>906</v>
      </c>
      <c r="C113" s="77"/>
      <c r="D113" s="78">
        <v>50</v>
      </c>
      <c r="E113" s="47">
        <v>5</v>
      </c>
      <c r="F113" s="96">
        <v>169.96816999999999</v>
      </c>
    </row>
    <row r="114" spans="1:6" ht="15.75" customHeight="1">
      <c r="A114" s="63" t="s">
        <v>22</v>
      </c>
      <c r="B114" s="64" t="s">
        <v>907</v>
      </c>
      <c r="C114" s="77"/>
      <c r="D114" s="78">
        <v>150</v>
      </c>
      <c r="E114" s="97">
        <v>15</v>
      </c>
      <c r="F114" s="96">
        <v>341.21575999999999</v>
      </c>
    </row>
    <row r="115" spans="1:6" ht="15.75" customHeight="1">
      <c r="A115" s="63" t="s">
        <v>22</v>
      </c>
      <c r="B115" s="64" t="s">
        <v>908</v>
      </c>
      <c r="C115" s="77"/>
      <c r="D115" s="78">
        <v>100</v>
      </c>
      <c r="E115" s="42">
        <v>25</v>
      </c>
      <c r="F115" s="96">
        <v>172.60522</v>
      </c>
    </row>
    <row r="116" spans="1:6" ht="15.75" customHeight="1">
      <c r="A116" s="63" t="s">
        <v>22</v>
      </c>
      <c r="B116" s="64" t="s">
        <v>909</v>
      </c>
      <c r="C116" s="77"/>
      <c r="D116" s="78">
        <v>200</v>
      </c>
      <c r="E116" s="42">
        <v>65</v>
      </c>
      <c r="F116" s="96">
        <v>240.35691</v>
      </c>
    </row>
    <row r="117" spans="1:6" ht="15.75" customHeight="1">
      <c r="A117" s="63" t="s">
        <v>22</v>
      </c>
      <c r="B117" s="64" t="s">
        <v>910</v>
      </c>
      <c r="C117" s="77"/>
      <c r="D117" s="78">
        <v>95</v>
      </c>
      <c r="E117" s="42">
        <v>40</v>
      </c>
      <c r="F117" s="96">
        <v>178.578</v>
      </c>
    </row>
    <row r="118" spans="1:6" ht="15.75" customHeight="1">
      <c r="A118" s="63" t="s">
        <v>22</v>
      </c>
      <c r="B118" s="64" t="s">
        <v>911</v>
      </c>
      <c r="C118" s="77"/>
      <c r="D118" s="78">
        <v>110</v>
      </c>
      <c r="E118" s="42">
        <v>15</v>
      </c>
      <c r="F118" s="96">
        <v>203.14295999999999</v>
      </c>
    </row>
    <row r="119" spans="1:6" ht="15.75" customHeight="1">
      <c r="A119" s="63" t="s">
        <v>22</v>
      </c>
      <c r="B119" s="64" t="s">
        <v>912</v>
      </c>
      <c r="C119" s="77"/>
      <c r="D119" s="78">
        <v>434</v>
      </c>
      <c r="E119" s="42">
        <v>40</v>
      </c>
      <c r="F119" s="96">
        <v>445.00409000000002</v>
      </c>
    </row>
    <row r="120" spans="1:6" ht="15.75" customHeight="1">
      <c r="A120" s="63" t="s">
        <v>22</v>
      </c>
      <c r="B120" s="64" t="s">
        <v>913</v>
      </c>
      <c r="C120" s="77"/>
      <c r="D120" s="78">
        <v>231</v>
      </c>
      <c r="E120" s="42">
        <v>50</v>
      </c>
      <c r="F120" s="96">
        <v>476.94671</v>
      </c>
    </row>
    <row r="121" spans="1:6" ht="15.75" customHeight="1">
      <c r="A121" s="63" t="s">
        <v>22</v>
      </c>
      <c r="B121" s="64" t="s">
        <v>914</v>
      </c>
      <c r="C121" s="77"/>
      <c r="D121" s="78">
        <v>230</v>
      </c>
      <c r="E121" s="42">
        <v>80</v>
      </c>
      <c r="F121" s="96">
        <v>319.26069999999999</v>
      </c>
    </row>
    <row r="122" spans="1:6" ht="15.75" customHeight="1">
      <c r="A122" s="63" t="s">
        <v>22</v>
      </c>
      <c r="B122" s="64" t="s">
        <v>915</v>
      </c>
      <c r="C122" s="77"/>
      <c r="D122" s="78">
        <v>85</v>
      </c>
      <c r="E122" s="42">
        <v>100</v>
      </c>
      <c r="F122" s="96">
        <v>240.96343999999999</v>
      </c>
    </row>
    <row r="123" spans="1:6" ht="15.75" customHeight="1">
      <c r="A123" s="63" t="s">
        <v>22</v>
      </c>
      <c r="B123" s="68" t="s">
        <v>916</v>
      </c>
      <c r="C123" s="77"/>
      <c r="D123" s="78">
        <v>175</v>
      </c>
      <c r="E123" s="42">
        <v>100</v>
      </c>
      <c r="F123" s="96">
        <v>257.35498999999999</v>
      </c>
    </row>
    <row r="124" spans="1:6" ht="15.75" customHeight="1">
      <c r="A124" s="63" t="s">
        <v>22</v>
      </c>
      <c r="B124" s="64" t="s">
        <v>917</v>
      </c>
      <c r="C124" s="77"/>
      <c r="D124" s="78">
        <v>110</v>
      </c>
      <c r="E124" s="42">
        <v>7</v>
      </c>
      <c r="F124" s="96">
        <v>114.75703</v>
      </c>
    </row>
    <row r="125" spans="1:6" ht="15.75" customHeight="1">
      <c r="A125" s="65" t="s">
        <v>22</v>
      </c>
      <c r="B125" s="37" t="s">
        <v>918</v>
      </c>
      <c r="C125" s="77"/>
      <c r="D125" s="78">
        <v>254</v>
      </c>
      <c r="E125" s="42">
        <v>100</v>
      </c>
      <c r="F125" s="96">
        <v>387.86946999999998</v>
      </c>
    </row>
    <row r="126" spans="1:6" ht="15.75" customHeight="1">
      <c r="A126" s="63" t="s">
        <v>22</v>
      </c>
      <c r="B126" s="64" t="s">
        <v>919</v>
      </c>
      <c r="C126" s="77"/>
      <c r="D126" s="78">
        <v>170</v>
      </c>
      <c r="E126" s="42">
        <v>15</v>
      </c>
      <c r="F126" s="96">
        <v>189.51389</v>
      </c>
    </row>
    <row r="127" spans="1:6" ht="15.75" customHeight="1">
      <c r="A127" s="63" t="s">
        <v>22</v>
      </c>
      <c r="B127" s="64" t="s">
        <v>920</v>
      </c>
      <c r="C127" s="77"/>
      <c r="D127" s="78">
        <v>130</v>
      </c>
      <c r="E127" s="42">
        <v>15</v>
      </c>
      <c r="F127" s="96">
        <v>229.88192000000001</v>
      </c>
    </row>
    <row r="128" spans="1:6" ht="15.75" customHeight="1">
      <c r="A128" s="63" t="s">
        <v>22</v>
      </c>
      <c r="B128" s="64" t="s">
        <v>921</v>
      </c>
      <c r="C128" s="77"/>
      <c r="D128" s="78">
        <v>168</v>
      </c>
      <c r="E128" s="42">
        <v>15</v>
      </c>
      <c r="F128" s="96">
        <v>200.77059</v>
      </c>
    </row>
    <row r="129" spans="1:6" ht="35.25" customHeight="1">
      <c r="A129" s="19"/>
      <c r="B129" s="36" t="s">
        <v>775</v>
      </c>
      <c r="C129" s="75"/>
      <c r="D129" s="80"/>
      <c r="E129" s="91">
        <v>15</v>
      </c>
      <c r="F129" s="91">
        <v>115.18300000000001</v>
      </c>
    </row>
    <row r="130" spans="1:6" ht="15.75" customHeight="1">
      <c r="A130" s="67" t="s">
        <v>77</v>
      </c>
      <c r="B130" s="37" t="s">
        <v>922</v>
      </c>
      <c r="C130" s="77"/>
      <c r="D130" s="82"/>
      <c r="E130" s="42">
        <v>15</v>
      </c>
      <c r="F130" s="96">
        <v>115.18300000000001</v>
      </c>
    </row>
    <row r="131" spans="1:6" ht="95.25" customHeight="1">
      <c r="A131" s="19"/>
      <c r="B131" s="98" t="s">
        <v>923</v>
      </c>
      <c r="C131" s="75"/>
      <c r="D131" s="99">
        <f>SUM(D132:D137)</f>
        <v>578</v>
      </c>
      <c r="E131" s="99">
        <v>80</v>
      </c>
      <c r="F131" s="99">
        <v>714.73950000000002</v>
      </c>
    </row>
    <row r="132" spans="1:6" ht="15.75" customHeight="1">
      <c r="A132" s="65" t="s">
        <v>24</v>
      </c>
      <c r="B132" s="64" t="s">
        <v>924</v>
      </c>
      <c r="C132" s="76"/>
      <c r="D132" s="47">
        <v>20</v>
      </c>
      <c r="E132" s="47">
        <v>15</v>
      </c>
      <c r="F132" s="96">
        <v>92.601489999999998</v>
      </c>
    </row>
    <row r="133" spans="1:6" ht="15.75" customHeight="1">
      <c r="A133" s="63" t="s">
        <v>24</v>
      </c>
      <c r="B133" s="37" t="s">
        <v>925</v>
      </c>
      <c r="C133" s="77"/>
      <c r="D133" s="47">
        <v>46</v>
      </c>
      <c r="E133" s="42">
        <v>5</v>
      </c>
      <c r="F133" s="96">
        <v>70.346850000000003</v>
      </c>
    </row>
    <row r="134" spans="1:6" ht="15.75" customHeight="1">
      <c r="A134" s="63" t="s">
        <v>24</v>
      </c>
      <c r="B134" s="64" t="s">
        <v>926</v>
      </c>
      <c r="C134" s="77"/>
      <c r="D134" s="47">
        <v>46</v>
      </c>
      <c r="E134" s="42">
        <v>15</v>
      </c>
      <c r="F134" s="96">
        <v>79.920540000000003</v>
      </c>
    </row>
    <row r="135" spans="1:6" ht="15.75" customHeight="1">
      <c r="A135" s="63" t="s">
        <v>24</v>
      </c>
      <c r="B135" s="64" t="s">
        <v>927</v>
      </c>
      <c r="C135" s="77"/>
      <c r="D135" s="47">
        <v>32</v>
      </c>
      <c r="E135" s="42">
        <v>15</v>
      </c>
      <c r="F135" s="96">
        <v>102.04629</v>
      </c>
    </row>
    <row r="136" spans="1:6" ht="15.75" customHeight="1">
      <c r="A136" s="63" t="s">
        <v>24</v>
      </c>
      <c r="B136" s="37" t="s">
        <v>928</v>
      </c>
      <c r="C136" s="77"/>
      <c r="D136" s="78">
        <v>172</v>
      </c>
      <c r="E136" s="42">
        <v>15</v>
      </c>
      <c r="F136" s="96">
        <v>115.13791000000001</v>
      </c>
    </row>
    <row r="137" spans="1:6" ht="15.75" customHeight="1">
      <c r="A137" s="63" t="s">
        <v>24</v>
      </c>
      <c r="B137" s="64" t="s">
        <v>929</v>
      </c>
      <c r="C137" s="77"/>
      <c r="D137" s="78">
        <v>262</v>
      </c>
      <c r="E137" s="42">
        <v>15</v>
      </c>
      <c r="F137" s="96">
        <v>254.68642</v>
      </c>
    </row>
    <row r="138" spans="1:6" ht="99" customHeight="1">
      <c r="A138" s="19"/>
      <c r="B138" s="98" t="s">
        <v>930</v>
      </c>
      <c r="C138" s="75"/>
      <c r="D138" s="99">
        <f>SUM(D139:D145)</f>
        <v>1305</v>
      </c>
      <c r="E138" s="99">
        <v>539.79999999999995</v>
      </c>
      <c r="F138" s="99">
        <v>2282.07744</v>
      </c>
    </row>
    <row r="139" spans="1:6" ht="15.75" customHeight="1">
      <c r="A139" s="63" t="s">
        <v>23</v>
      </c>
      <c r="B139" s="64" t="s">
        <v>931</v>
      </c>
      <c r="C139" s="76"/>
      <c r="D139" s="47">
        <v>125</v>
      </c>
      <c r="E139" s="47">
        <v>50</v>
      </c>
      <c r="F139" s="96">
        <v>151.23134999999999</v>
      </c>
    </row>
    <row r="140" spans="1:6" ht="15.75" customHeight="1">
      <c r="A140" s="63" t="s">
        <v>23</v>
      </c>
      <c r="B140" s="37" t="s">
        <v>932</v>
      </c>
      <c r="C140" s="76"/>
      <c r="D140" s="47">
        <v>170</v>
      </c>
      <c r="E140" s="42">
        <v>15</v>
      </c>
      <c r="F140" s="96">
        <v>276.06033000000002</v>
      </c>
    </row>
    <row r="141" spans="1:6" ht="15.75" customHeight="1">
      <c r="A141" s="63" t="s">
        <v>23</v>
      </c>
      <c r="B141" s="64" t="s">
        <v>931</v>
      </c>
      <c r="C141" s="76"/>
      <c r="D141" s="47">
        <v>145</v>
      </c>
      <c r="E141" s="42">
        <v>50</v>
      </c>
      <c r="F141" s="96">
        <v>187.47086999999999</v>
      </c>
    </row>
    <row r="142" spans="1:6" ht="15.75" customHeight="1">
      <c r="A142" s="63" t="s">
        <v>23</v>
      </c>
      <c r="B142" s="64" t="s">
        <v>933</v>
      </c>
      <c r="C142" s="76"/>
      <c r="D142" s="78">
        <v>180</v>
      </c>
      <c r="E142" s="42">
        <v>50</v>
      </c>
      <c r="F142" s="96">
        <v>155.21386999999999</v>
      </c>
    </row>
    <row r="143" spans="1:6" s="8" customFormat="1" ht="15.75" customHeight="1">
      <c r="A143" s="63" t="s">
        <v>23</v>
      </c>
      <c r="B143" s="64" t="s">
        <v>934</v>
      </c>
      <c r="C143" s="76"/>
      <c r="D143" s="78">
        <v>350</v>
      </c>
      <c r="E143" s="42">
        <v>319.8</v>
      </c>
      <c r="F143" s="96">
        <v>1187.24245</v>
      </c>
    </row>
    <row r="144" spans="1:6" ht="15.75" customHeight="1">
      <c r="A144" s="63" t="s">
        <v>23</v>
      </c>
      <c r="B144" s="64" t="s">
        <v>935</v>
      </c>
      <c r="C144" s="77"/>
      <c r="D144" s="78">
        <v>170</v>
      </c>
      <c r="E144" s="42">
        <v>30</v>
      </c>
      <c r="F144" s="96">
        <v>135.03011000000001</v>
      </c>
    </row>
    <row r="145" spans="1:9" ht="15.75" customHeight="1">
      <c r="A145" s="63" t="s">
        <v>23</v>
      </c>
      <c r="B145" s="64" t="s">
        <v>936</v>
      </c>
      <c r="C145" s="77"/>
      <c r="D145" s="78">
        <v>165</v>
      </c>
      <c r="E145" s="42">
        <v>25</v>
      </c>
      <c r="F145" s="96">
        <v>189.82846000000001</v>
      </c>
    </row>
    <row r="146" spans="1:9" ht="96.75" customHeight="1">
      <c r="A146" s="19"/>
      <c r="B146" s="98" t="s">
        <v>937</v>
      </c>
      <c r="C146" s="75"/>
      <c r="D146" s="92">
        <f>SUM(D147)</f>
        <v>66</v>
      </c>
      <c r="E146" s="92">
        <v>100</v>
      </c>
      <c r="F146" s="92">
        <v>189.95869999999999</v>
      </c>
    </row>
    <row r="147" spans="1:9" ht="15.75" customHeight="1">
      <c r="A147" s="11" t="s">
        <v>768</v>
      </c>
      <c r="B147" s="64" t="s">
        <v>938</v>
      </c>
      <c r="C147" s="77"/>
      <c r="D147" s="47">
        <v>66</v>
      </c>
      <c r="E147" s="47">
        <v>100</v>
      </c>
      <c r="F147" s="93">
        <v>189.95869999999999</v>
      </c>
    </row>
    <row r="148" spans="1:9" ht="25.5" customHeight="1">
      <c r="A148" s="19"/>
      <c r="B148" s="19" t="s">
        <v>6</v>
      </c>
      <c r="C148" s="75">
        <v>10</v>
      </c>
      <c r="D148" s="91">
        <f>D149+D155</f>
        <v>13234.3</v>
      </c>
      <c r="E148" s="91">
        <v>330</v>
      </c>
      <c r="F148" s="91">
        <v>18124.983390000001</v>
      </c>
    </row>
    <row r="149" spans="1:9" ht="111.75" customHeight="1">
      <c r="A149" s="19"/>
      <c r="B149" s="36" t="s">
        <v>778</v>
      </c>
      <c r="C149" s="75"/>
      <c r="D149" s="80">
        <f>SUM(D150:D154)</f>
        <v>11649.3</v>
      </c>
      <c r="E149" s="80">
        <v>215</v>
      </c>
      <c r="F149" s="91">
        <v>17345.03168</v>
      </c>
    </row>
    <row r="150" spans="1:9" ht="15.75" customHeight="1">
      <c r="A150" s="63" t="s">
        <v>21</v>
      </c>
      <c r="B150" s="64" t="s">
        <v>837</v>
      </c>
      <c r="C150" s="76"/>
      <c r="D150" s="78">
        <v>379</v>
      </c>
      <c r="E150" s="47">
        <v>25</v>
      </c>
      <c r="F150" s="96">
        <v>425.03602000000001</v>
      </c>
    </row>
    <row r="151" spans="1:9" ht="15.75" customHeight="1">
      <c r="A151" s="63" t="s">
        <v>21</v>
      </c>
      <c r="B151" s="64" t="s">
        <v>900</v>
      </c>
      <c r="C151" s="76"/>
      <c r="D151" s="78">
        <v>10492.8</v>
      </c>
      <c r="E151" s="47">
        <v>5</v>
      </c>
      <c r="F151" s="96">
        <v>15723.7323</v>
      </c>
    </row>
    <row r="152" spans="1:9" ht="15.75" customHeight="1">
      <c r="A152" s="63" t="s">
        <v>21</v>
      </c>
      <c r="B152" s="64" t="s">
        <v>906</v>
      </c>
      <c r="C152" s="76"/>
      <c r="D152" s="78">
        <v>49.5</v>
      </c>
      <c r="E152" s="47">
        <v>5</v>
      </c>
      <c r="F152" s="96">
        <v>89.938999999999993</v>
      </c>
    </row>
    <row r="153" spans="1:9" ht="15.75" customHeight="1">
      <c r="A153" s="63" t="s">
        <v>21</v>
      </c>
      <c r="B153" s="64" t="s">
        <v>850</v>
      </c>
      <c r="C153" s="76"/>
      <c r="D153" s="78">
        <v>78</v>
      </c>
      <c r="E153" s="47">
        <v>40</v>
      </c>
      <c r="F153" s="96">
        <v>192.28693999999999</v>
      </c>
    </row>
    <row r="154" spans="1:9" ht="15.75" customHeight="1">
      <c r="A154" s="63" t="s">
        <v>21</v>
      </c>
      <c r="B154" s="64" t="s">
        <v>939</v>
      </c>
      <c r="C154" s="76"/>
      <c r="D154" s="78">
        <v>650</v>
      </c>
      <c r="E154" s="42">
        <v>140</v>
      </c>
      <c r="F154" s="96">
        <v>914.03742</v>
      </c>
    </row>
    <row r="155" spans="1:9" ht="99.95" customHeight="1">
      <c r="A155" s="19"/>
      <c r="B155" s="36" t="s">
        <v>940</v>
      </c>
      <c r="C155" s="75"/>
      <c r="D155" s="80">
        <f>D156+D157</f>
        <v>1585</v>
      </c>
      <c r="E155" s="80">
        <v>115</v>
      </c>
      <c r="F155" s="91">
        <v>779.95170999999993</v>
      </c>
    </row>
    <row r="156" spans="1:9" ht="15.75" customHeight="1">
      <c r="A156" s="63" t="s">
        <v>23</v>
      </c>
      <c r="B156" s="64" t="s">
        <v>907</v>
      </c>
      <c r="C156" s="77"/>
      <c r="D156" s="78">
        <v>25</v>
      </c>
      <c r="E156" s="97">
        <v>15</v>
      </c>
      <c r="F156" s="100">
        <v>128.64653999999999</v>
      </c>
    </row>
    <row r="157" spans="1:9" ht="15.75" customHeight="1">
      <c r="A157" s="63" t="s">
        <v>23</v>
      </c>
      <c r="B157" s="68" t="s">
        <v>916</v>
      </c>
      <c r="C157" s="77"/>
      <c r="D157" s="78">
        <v>1560</v>
      </c>
      <c r="E157" s="42">
        <v>100</v>
      </c>
      <c r="F157" s="94">
        <v>651.30516999999998</v>
      </c>
    </row>
    <row r="158" spans="1:9" ht="17.25" customHeight="1">
      <c r="A158" s="19"/>
      <c r="B158" s="69" t="s">
        <v>7</v>
      </c>
      <c r="C158" s="75">
        <v>0.4</v>
      </c>
      <c r="D158" s="91">
        <f>D159+D164+D166+D172</f>
        <v>5704.1</v>
      </c>
      <c r="E158" s="91">
        <v>4506.2</v>
      </c>
      <c r="F158" s="91">
        <v>18698.112159999997</v>
      </c>
      <c r="H158" s="6">
        <f>F158+F175-F179-F183-F170-F168-F167-F165-F162-F161</f>
        <v>9130.9446999999909</v>
      </c>
      <c r="I158">
        <f>'[9]Выпадающие доходы (до 150)'!E30</f>
        <v>9130.9447</v>
      </c>
    </row>
    <row r="159" spans="1:9" ht="109.5" customHeight="1">
      <c r="A159" s="19"/>
      <c r="B159" s="36" t="s">
        <v>941</v>
      </c>
      <c r="C159" s="75"/>
      <c r="D159" s="91">
        <f>SUM(D160:D163)</f>
        <v>1881.4</v>
      </c>
      <c r="E159" s="91">
        <v>3156</v>
      </c>
      <c r="F159" s="91">
        <v>6523.4117699999997</v>
      </c>
    </row>
    <row r="160" spans="1:9" ht="15.75" customHeight="1">
      <c r="A160" s="63" t="s">
        <v>18</v>
      </c>
      <c r="B160" s="64" t="s">
        <v>942</v>
      </c>
      <c r="C160" s="76"/>
      <c r="D160" s="78">
        <v>585</v>
      </c>
      <c r="E160" s="78">
        <v>100</v>
      </c>
      <c r="F160" s="96">
        <v>1872.49343</v>
      </c>
    </row>
    <row r="161" spans="1:6" ht="15.75" customHeight="1">
      <c r="A161" s="63" t="s">
        <v>18</v>
      </c>
      <c r="B161" s="64" t="s">
        <v>943</v>
      </c>
      <c r="C161" s="76"/>
      <c r="D161" s="78">
        <v>540</v>
      </c>
      <c r="E161" s="42">
        <v>185</v>
      </c>
      <c r="F161" s="96">
        <v>2187.2544699999999</v>
      </c>
    </row>
    <row r="162" spans="1:6" ht="15.75" customHeight="1">
      <c r="A162" s="216" t="s">
        <v>18</v>
      </c>
      <c r="B162" s="37" t="s">
        <v>944</v>
      </c>
      <c r="C162" s="217"/>
      <c r="D162" s="218">
        <v>756.4</v>
      </c>
      <c r="E162" s="42">
        <v>2600</v>
      </c>
      <c r="F162" s="96">
        <v>2463.6638699999999</v>
      </c>
    </row>
    <row r="163" spans="1:6" ht="15.75" customHeight="1">
      <c r="A163" s="216"/>
      <c r="B163" s="64" t="s">
        <v>945</v>
      </c>
      <c r="C163" s="217"/>
      <c r="D163" s="218"/>
      <c r="E163" s="42">
        <v>271</v>
      </c>
      <c r="F163" s="96"/>
    </row>
    <row r="164" spans="1:6" ht="114" customHeight="1">
      <c r="A164" s="19"/>
      <c r="B164" s="36" t="s">
        <v>801</v>
      </c>
      <c r="C164" s="75"/>
      <c r="D164" s="91">
        <f>SUM(D165)</f>
        <v>157</v>
      </c>
      <c r="E164" s="91">
        <v>250</v>
      </c>
      <c r="F164" s="91">
        <v>662.82146</v>
      </c>
    </row>
    <row r="165" spans="1:6" ht="15.75" customHeight="1">
      <c r="A165" s="63" t="s">
        <v>14</v>
      </c>
      <c r="B165" s="64" t="s">
        <v>946</v>
      </c>
      <c r="C165" s="77"/>
      <c r="D165" s="78">
        <v>157</v>
      </c>
      <c r="E165" s="42">
        <v>250</v>
      </c>
      <c r="F165" s="96">
        <v>662.82146</v>
      </c>
    </row>
    <row r="166" spans="1:6" ht="119.25" customHeight="1">
      <c r="A166" s="19"/>
      <c r="B166" s="36" t="s">
        <v>802</v>
      </c>
      <c r="C166" s="75"/>
      <c r="D166" s="91">
        <f>SUM(D167:D171)</f>
        <v>2056.1999999999998</v>
      </c>
      <c r="E166" s="91">
        <v>831.2</v>
      </c>
      <c r="F166" s="91">
        <v>7745.2930499999993</v>
      </c>
    </row>
    <row r="167" spans="1:6" ht="15.75" customHeight="1">
      <c r="A167" s="63" t="s">
        <v>13</v>
      </c>
      <c r="B167" s="64" t="s">
        <v>763</v>
      </c>
      <c r="C167" s="76"/>
      <c r="D167" s="47">
        <v>374</v>
      </c>
      <c r="E167" s="47">
        <v>245</v>
      </c>
      <c r="F167" s="96">
        <v>1687.9944800000001</v>
      </c>
    </row>
    <row r="168" spans="1:6" ht="15.75" customHeight="1">
      <c r="A168" s="63" t="s">
        <v>13</v>
      </c>
      <c r="B168" s="64" t="s">
        <v>947</v>
      </c>
      <c r="C168" s="76"/>
      <c r="D168" s="78">
        <v>478</v>
      </c>
      <c r="E168" s="78">
        <v>175</v>
      </c>
      <c r="F168" s="96">
        <v>1802.98558</v>
      </c>
    </row>
    <row r="169" spans="1:6" ht="15.75" customHeight="1">
      <c r="A169" s="63" t="s">
        <v>13</v>
      </c>
      <c r="B169" s="64" t="s">
        <v>948</v>
      </c>
      <c r="C169" s="76"/>
      <c r="D169" s="47">
        <v>548</v>
      </c>
      <c r="E169" s="47">
        <v>130</v>
      </c>
      <c r="F169" s="96">
        <v>1940.22273</v>
      </c>
    </row>
    <row r="170" spans="1:6" ht="15.75" customHeight="1">
      <c r="A170" s="63" t="s">
        <v>13</v>
      </c>
      <c r="B170" s="64" t="s">
        <v>949</v>
      </c>
      <c r="C170" s="76"/>
      <c r="D170" s="78">
        <v>540</v>
      </c>
      <c r="E170" s="42">
        <v>231.2</v>
      </c>
      <c r="F170" s="96">
        <v>1828.50469</v>
      </c>
    </row>
    <row r="171" spans="1:6" ht="15.75" customHeight="1">
      <c r="A171" s="63" t="s">
        <v>13</v>
      </c>
      <c r="B171" s="64" t="s">
        <v>913</v>
      </c>
      <c r="C171" s="77"/>
      <c r="D171" s="78">
        <v>116.2</v>
      </c>
      <c r="E171" s="78">
        <v>50</v>
      </c>
      <c r="F171" s="96">
        <v>485.58557000000002</v>
      </c>
    </row>
    <row r="172" spans="1:6" ht="114" customHeight="1">
      <c r="A172" s="19"/>
      <c r="B172" s="36" t="s">
        <v>950</v>
      </c>
      <c r="C172" s="75"/>
      <c r="D172" s="80">
        <f>D173</f>
        <v>1609.5</v>
      </c>
      <c r="E172" s="80">
        <v>269</v>
      </c>
      <c r="F172" s="91">
        <v>3766.5858800000001</v>
      </c>
    </row>
    <row r="173" spans="1:6" ht="15.75" customHeight="1">
      <c r="A173" s="216" t="s">
        <v>764</v>
      </c>
      <c r="B173" s="64" t="s">
        <v>951</v>
      </c>
      <c r="C173" s="77"/>
      <c r="D173" s="215">
        <v>1609.5</v>
      </c>
      <c r="E173" s="42">
        <v>121</v>
      </c>
      <c r="F173" s="96">
        <v>3766.5858800000001</v>
      </c>
    </row>
    <row r="174" spans="1:6" ht="15.75" customHeight="1">
      <c r="A174" s="216"/>
      <c r="B174" s="64" t="s">
        <v>952</v>
      </c>
      <c r="C174" s="77"/>
      <c r="D174" s="215"/>
      <c r="E174" s="42">
        <v>148</v>
      </c>
      <c r="F174" s="96"/>
    </row>
    <row r="175" spans="1:6" ht="24.75" customHeight="1">
      <c r="A175" s="19"/>
      <c r="B175" s="69" t="s">
        <v>7</v>
      </c>
      <c r="C175" s="75">
        <v>10</v>
      </c>
      <c r="D175" s="91">
        <f>SUM(D176+D178+D180+D182)</f>
        <v>5371</v>
      </c>
      <c r="E175" s="91">
        <v>4240.8999999999996</v>
      </c>
      <c r="F175" s="91">
        <v>21831.986069999999</v>
      </c>
    </row>
    <row r="176" spans="1:6" ht="114.75" customHeight="1">
      <c r="A176" s="19"/>
      <c r="B176" s="36" t="s">
        <v>953</v>
      </c>
      <c r="C176" s="75"/>
      <c r="D176" s="80">
        <f>D177</f>
        <v>410</v>
      </c>
      <c r="E176" s="80">
        <v>130</v>
      </c>
      <c r="F176" s="91">
        <v>982.65572999999995</v>
      </c>
    </row>
    <row r="177" spans="1:9" ht="15.75" customHeight="1">
      <c r="A177" s="63" t="s">
        <v>18</v>
      </c>
      <c r="B177" s="64" t="s">
        <v>948</v>
      </c>
      <c r="C177" s="76"/>
      <c r="D177" s="78">
        <v>410</v>
      </c>
      <c r="E177" s="47">
        <v>130</v>
      </c>
      <c r="F177" s="96">
        <v>982.65572999999995</v>
      </c>
    </row>
    <row r="178" spans="1:9" ht="114.75" customHeight="1">
      <c r="A178" s="19"/>
      <c r="B178" s="36" t="s">
        <v>783</v>
      </c>
      <c r="C178" s="75"/>
      <c r="D178" s="80">
        <f>D179</f>
        <v>736</v>
      </c>
      <c r="E178" s="80">
        <v>1099.9000000000001</v>
      </c>
      <c r="F178" s="91">
        <v>8483.5356400000001</v>
      </c>
    </row>
    <row r="179" spans="1:9" ht="15.75" customHeight="1">
      <c r="A179" s="11" t="s">
        <v>14</v>
      </c>
      <c r="B179" s="68" t="s">
        <v>954</v>
      </c>
      <c r="C179" s="77"/>
      <c r="D179" s="78">
        <v>736</v>
      </c>
      <c r="E179" s="42">
        <v>1099.9000000000001</v>
      </c>
      <c r="F179" s="96">
        <v>8483.5356400000001</v>
      </c>
    </row>
    <row r="180" spans="1:9" ht="116.25" customHeight="1">
      <c r="A180" s="19"/>
      <c r="B180" s="36" t="s">
        <v>955</v>
      </c>
      <c r="C180" s="75"/>
      <c r="D180" s="80">
        <f>D181</f>
        <v>24</v>
      </c>
      <c r="E180" s="80">
        <v>140</v>
      </c>
      <c r="F180" s="91">
        <v>83.401359999999997</v>
      </c>
    </row>
    <row r="181" spans="1:9" ht="18.95" customHeight="1">
      <c r="A181" s="11" t="s">
        <v>956</v>
      </c>
      <c r="B181" s="64" t="s">
        <v>763</v>
      </c>
      <c r="C181" s="77"/>
      <c r="D181" s="78">
        <v>24</v>
      </c>
      <c r="E181" s="42">
        <v>140</v>
      </c>
      <c r="F181" s="96">
        <v>83.401359999999997</v>
      </c>
    </row>
    <row r="182" spans="1:9" ht="111.75" customHeight="1">
      <c r="A182" s="17"/>
      <c r="B182" s="36" t="s">
        <v>803</v>
      </c>
      <c r="C182" s="75"/>
      <c r="D182" s="83">
        <f>D183</f>
        <v>4201</v>
      </c>
      <c r="E182" s="39">
        <v>2871</v>
      </c>
      <c r="F182" s="92">
        <v>12282.393340000001</v>
      </c>
    </row>
    <row r="183" spans="1:9" ht="15.75" customHeight="1">
      <c r="A183" s="213" t="s">
        <v>764</v>
      </c>
      <c r="B183" s="37" t="s">
        <v>944</v>
      </c>
      <c r="C183" s="214"/>
      <c r="D183" s="215">
        <v>4201</v>
      </c>
      <c r="E183" s="42">
        <v>2600</v>
      </c>
      <c r="F183" s="96">
        <v>12282.393340000001</v>
      </c>
    </row>
    <row r="184" spans="1:9" ht="15.75" customHeight="1">
      <c r="A184" s="213"/>
      <c r="B184" s="64" t="s">
        <v>945</v>
      </c>
      <c r="C184" s="214"/>
      <c r="D184" s="215"/>
      <c r="E184" s="42">
        <v>271</v>
      </c>
      <c r="F184" s="96"/>
    </row>
    <row r="185" spans="1:9" ht="27" customHeight="1">
      <c r="A185" s="19"/>
      <c r="B185" s="19" t="s">
        <v>793</v>
      </c>
      <c r="C185" s="75" t="s">
        <v>8</v>
      </c>
      <c r="D185" s="80">
        <f>D186+D188+D192+D198</f>
        <v>4</v>
      </c>
      <c r="E185" s="80">
        <v>2941</v>
      </c>
      <c r="F185" s="91">
        <v>16156.642099999999</v>
      </c>
      <c r="H185" s="6">
        <f>F185-F195-F196</f>
        <v>13982.800009999999</v>
      </c>
      <c r="I185">
        <f>'[9]Выпадающие доходы (льготники)'!E41+'[9]Выпадающие доходы (до 150)'!E44</f>
        <v>13982.800009999999</v>
      </c>
    </row>
    <row r="186" spans="1:9" ht="119.25" customHeight="1">
      <c r="A186" s="19"/>
      <c r="B186" s="36" t="s">
        <v>794</v>
      </c>
      <c r="C186" s="75"/>
      <c r="D186" s="80"/>
      <c r="E186" s="80"/>
      <c r="F186" s="91">
        <v>540.17287999999996</v>
      </c>
    </row>
    <row r="187" spans="1:9" ht="15.75" customHeight="1">
      <c r="A187" s="63" t="s">
        <v>26</v>
      </c>
      <c r="B187" s="64" t="s">
        <v>837</v>
      </c>
      <c r="C187" s="77"/>
      <c r="D187" s="78">
        <v>1</v>
      </c>
      <c r="E187" s="78">
        <v>25</v>
      </c>
      <c r="F187" s="96">
        <v>540.17287999999996</v>
      </c>
    </row>
    <row r="188" spans="1:9" ht="94.7" customHeight="1">
      <c r="A188" s="19"/>
      <c r="B188" s="36" t="s">
        <v>795</v>
      </c>
      <c r="C188" s="75"/>
      <c r="D188" s="80"/>
      <c r="E188" s="80"/>
      <c r="F188" s="91">
        <v>2289.9294500000001</v>
      </c>
    </row>
    <row r="189" spans="1:9" ht="15.75" customHeight="1">
      <c r="A189" s="63" t="s">
        <v>27</v>
      </c>
      <c r="B189" s="64" t="s">
        <v>891</v>
      </c>
      <c r="C189" s="77"/>
      <c r="D189" s="78">
        <v>1</v>
      </c>
      <c r="E189" s="78">
        <v>50</v>
      </c>
      <c r="F189" s="96">
        <v>956.85604000000001</v>
      </c>
    </row>
    <row r="190" spans="1:9" ht="15.75" customHeight="1">
      <c r="A190" s="63" t="s">
        <v>27</v>
      </c>
      <c r="B190" s="64" t="s">
        <v>900</v>
      </c>
      <c r="C190" s="77"/>
      <c r="D190" s="78">
        <v>1</v>
      </c>
      <c r="E190" s="78">
        <v>5</v>
      </c>
      <c r="F190" s="96">
        <v>732.99949000000004</v>
      </c>
    </row>
    <row r="191" spans="1:9" ht="15.75" customHeight="1">
      <c r="A191" s="63" t="s">
        <v>27</v>
      </c>
      <c r="B191" s="64" t="s">
        <v>906</v>
      </c>
      <c r="C191" s="77"/>
      <c r="D191" s="78">
        <v>1</v>
      </c>
      <c r="E191" s="78">
        <v>5</v>
      </c>
      <c r="F191" s="96">
        <v>600.07392000000004</v>
      </c>
    </row>
    <row r="192" spans="1:9" ht="92.25" customHeight="1">
      <c r="A192" s="19"/>
      <c r="B192" s="36" t="s">
        <v>957</v>
      </c>
      <c r="C192" s="75"/>
      <c r="D192" s="80">
        <f>SUM(D193:D197)</f>
        <v>4</v>
      </c>
      <c r="E192" s="80">
        <v>2941</v>
      </c>
      <c r="F192" s="91">
        <v>5439.6886500000001</v>
      </c>
      <c r="G192" s="5"/>
    </row>
    <row r="193" spans="1:9" ht="15.75" customHeight="1">
      <c r="A193" s="63" t="s">
        <v>765</v>
      </c>
      <c r="B193" s="64" t="s">
        <v>850</v>
      </c>
      <c r="C193" s="76"/>
      <c r="D193" s="78">
        <v>1</v>
      </c>
      <c r="E193" s="42">
        <v>40</v>
      </c>
      <c r="F193" s="96">
        <v>1724.40669</v>
      </c>
    </row>
    <row r="194" spans="1:9" ht="15.75" customHeight="1">
      <c r="A194" s="63" t="s">
        <v>765</v>
      </c>
      <c r="B194" s="64" t="s">
        <v>907</v>
      </c>
      <c r="C194" s="76"/>
      <c r="D194" s="78">
        <v>1</v>
      </c>
      <c r="E194" s="78">
        <v>15</v>
      </c>
      <c r="F194" s="96">
        <v>746.68970999999999</v>
      </c>
    </row>
    <row r="195" spans="1:9" ht="15.75" customHeight="1">
      <c r="A195" s="216" t="s">
        <v>765</v>
      </c>
      <c r="B195" s="37" t="s">
        <v>944</v>
      </c>
      <c r="C195" s="217"/>
      <c r="D195" s="218">
        <v>1</v>
      </c>
      <c r="E195" s="42">
        <v>2600</v>
      </c>
      <c r="F195" s="96">
        <v>2173.8420900000001</v>
      </c>
    </row>
    <row r="196" spans="1:9" ht="15.75" customHeight="1">
      <c r="A196" s="216"/>
      <c r="B196" s="64" t="s">
        <v>945</v>
      </c>
      <c r="C196" s="217"/>
      <c r="D196" s="218"/>
      <c r="E196" s="42">
        <v>271</v>
      </c>
      <c r="F196" s="96"/>
    </row>
    <row r="197" spans="1:9" ht="15.75" customHeight="1">
      <c r="A197" s="63" t="s">
        <v>765</v>
      </c>
      <c r="B197" s="64" t="s">
        <v>958</v>
      </c>
      <c r="C197" s="77"/>
      <c r="D197" s="84">
        <v>1</v>
      </c>
      <c r="E197" s="78">
        <v>15</v>
      </c>
      <c r="F197" s="96">
        <v>794.75016000000005</v>
      </c>
    </row>
    <row r="198" spans="1:9" ht="92.25" customHeight="1">
      <c r="A198" s="19"/>
      <c r="B198" s="36" t="s">
        <v>959</v>
      </c>
      <c r="C198" s="75"/>
      <c r="D198" s="80"/>
      <c r="E198" s="80"/>
      <c r="F198" s="91">
        <v>7886.8511199999994</v>
      </c>
    </row>
    <row r="199" spans="1:9" ht="15.75" customHeight="1">
      <c r="A199" s="63" t="s">
        <v>30</v>
      </c>
      <c r="B199" s="64" t="s">
        <v>948</v>
      </c>
      <c r="C199" s="76"/>
      <c r="D199" s="78">
        <v>1</v>
      </c>
      <c r="E199" s="78">
        <v>130</v>
      </c>
      <c r="F199" s="96">
        <v>3917.1470199999999</v>
      </c>
    </row>
    <row r="200" spans="1:9" ht="15.75" customHeight="1">
      <c r="A200" s="63" t="s">
        <v>30</v>
      </c>
      <c r="B200" s="64" t="s">
        <v>763</v>
      </c>
      <c r="C200" s="77"/>
      <c r="D200" s="78">
        <v>1</v>
      </c>
      <c r="E200" s="78">
        <v>140</v>
      </c>
      <c r="F200" s="96">
        <v>3969.7040999999999</v>
      </c>
    </row>
    <row r="201" spans="1:9" ht="66" customHeight="1">
      <c r="A201" s="19"/>
      <c r="B201" s="36" t="s">
        <v>960</v>
      </c>
      <c r="C201" s="75">
        <v>0.22</v>
      </c>
      <c r="D201" s="80"/>
      <c r="E201" s="80"/>
      <c r="F201" s="91">
        <v>6426.9915099999998</v>
      </c>
      <c r="H201" s="5">
        <f>F201+F690-F1064-F1044-F1043-F1027-F1015-F1013-F1010-F1009-F1008-F999-F995-F986-F979-F970-F949-F931-F930-F929-F927-F925-F924-F911-F894-F865-F853-F845-F831-F819-F808-F762-F760-F756-F748-F743-F721-F715-F710-F709-F708-F695-F693-F689-F678-F663-F658-F657-F641-F615-F602-F595-F594-F544-F526-F525-F509-F489-F423-F225-F218-F216-F214-F211-F208-F203</f>
        <v>12460.160208000016</v>
      </c>
      <c r="I201">
        <f>'[9]Выпадающие доходы (льготники)'!E53</f>
        <v>12460.16021</v>
      </c>
    </row>
    <row r="202" spans="1:9" ht="15.75" customHeight="1">
      <c r="A202" s="67" t="s">
        <v>767</v>
      </c>
      <c r="B202" s="68" t="s">
        <v>961</v>
      </c>
      <c r="C202" s="77"/>
      <c r="D202" s="81">
        <v>1</v>
      </c>
      <c r="E202" s="85">
        <v>5</v>
      </c>
      <c r="F202" s="96">
        <v>16.582180000000001</v>
      </c>
    </row>
    <row r="203" spans="1:9" ht="15.75" customHeight="1">
      <c r="A203" s="67" t="s">
        <v>767</v>
      </c>
      <c r="B203" s="68" t="s">
        <v>962</v>
      </c>
      <c r="C203" s="77"/>
      <c r="D203" s="78">
        <v>1</v>
      </c>
      <c r="E203" s="85">
        <v>5</v>
      </c>
      <c r="F203" s="96">
        <v>16.582180000000001</v>
      </c>
    </row>
    <row r="204" spans="1:9" ht="15.75" customHeight="1">
      <c r="A204" s="67" t="s">
        <v>767</v>
      </c>
      <c r="B204" s="37" t="s">
        <v>963</v>
      </c>
      <c r="C204" s="77"/>
      <c r="D204" s="78">
        <v>1</v>
      </c>
      <c r="E204" s="42">
        <v>7</v>
      </c>
      <c r="F204" s="96">
        <v>14.71026</v>
      </c>
    </row>
    <row r="205" spans="1:9" ht="15.75" customHeight="1">
      <c r="A205" s="67" t="s">
        <v>767</v>
      </c>
      <c r="B205" s="64" t="s">
        <v>964</v>
      </c>
      <c r="C205" s="77"/>
      <c r="D205" s="78">
        <v>1</v>
      </c>
      <c r="E205" s="42">
        <v>5</v>
      </c>
      <c r="F205" s="96">
        <v>15.174429999999999</v>
      </c>
    </row>
    <row r="206" spans="1:9" ht="15.75" customHeight="1">
      <c r="A206" s="67" t="s">
        <v>767</v>
      </c>
      <c r="B206" s="64" t="s">
        <v>965</v>
      </c>
      <c r="C206" s="77"/>
      <c r="D206" s="78">
        <v>1</v>
      </c>
      <c r="E206" s="42">
        <v>5</v>
      </c>
      <c r="F206" s="96">
        <v>14.54908</v>
      </c>
    </row>
    <row r="207" spans="1:9" ht="15.75" customHeight="1">
      <c r="A207" s="67" t="s">
        <v>767</v>
      </c>
      <c r="B207" s="64" t="s">
        <v>966</v>
      </c>
      <c r="C207" s="77"/>
      <c r="D207" s="81">
        <v>1</v>
      </c>
      <c r="E207" s="42">
        <v>7</v>
      </c>
      <c r="F207" s="96">
        <v>11.28356</v>
      </c>
    </row>
    <row r="208" spans="1:9" ht="15.75" customHeight="1">
      <c r="A208" s="67" t="s">
        <v>767</v>
      </c>
      <c r="B208" s="64" t="s">
        <v>967</v>
      </c>
      <c r="C208" s="77"/>
      <c r="D208" s="78">
        <v>1</v>
      </c>
      <c r="E208" s="42">
        <v>5</v>
      </c>
      <c r="F208" s="96">
        <v>11.34314</v>
      </c>
    </row>
    <row r="209" spans="1:6" ht="15.75" customHeight="1">
      <c r="A209" s="67" t="s">
        <v>767</v>
      </c>
      <c r="B209" s="64" t="s">
        <v>968</v>
      </c>
      <c r="C209" s="77"/>
      <c r="D209" s="78">
        <v>1</v>
      </c>
      <c r="E209" s="42">
        <v>5</v>
      </c>
      <c r="F209" s="96">
        <v>11.289960000000001</v>
      </c>
    </row>
    <row r="210" spans="1:6" ht="15.75" customHeight="1">
      <c r="A210" s="67" t="s">
        <v>767</v>
      </c>
      <c r="B210" s="64" t="s">
        <v>969</v>
      </c>
      <c r="C210" s="77"/>
      <c r="D210" s="78">
        <v>1</v>
      </c>
      <c r="E210" s="42">
        <v>7</v>
      </c>
      <c r="F210" s="96">
        <v>14.54907</v>
      </c>
    </row>
    <row r="211" spans="1:6" ht="15.75" customHeight="1">
      <c r="A211" s="67" t="s">
        <v>767</v>
      </c>
      <c r="B211" s="64" t="s">
        <v>970</v>
      </c>
      <c r="C211" s="77"/>
      <c r="D211" s="78">
        <v>1</v>
      </c>
      <c r="E211" s="42">
        <v>7</v>
      </c>
      <c r="F211" s="96">
        <v>11.32217</v>
      </c>
    </row>
    <row r="212" spans="1:6" ht="15.75" customHeight="1">
      <c r="A212" s="67" t="s">
        <v>767</v>
      </c>
      <c r="B212" s="64" t="s">
        <v>971</v>
      </c>
      <c r="C212" s="77"/>
      <c r="D212" s="81">
        <v>1</v>
      </c>
      <c r="E212" s="42">
        <v>5</v>
      </c>
      <c r="F212" s="96">
        <v>16.582180000000001</v>
      </c>
    </row>
    <row r="213" spans="1:6" ht="15.75" customHeight="1">
      <c r="A213" s="67" t="s">
        <v>767</v>
      </c>
      <c r="B213" s="64" t="s">
        <v>972</v>
      </c>
      <c r="C213" s="77"/>
      <c r="D213" s="78">
        <v>1</v>
      </c>
      <c r="E213" s="42">
        <v>5</v>
      </c>
      <c r="F213" s="96">
        <v>14.78101</v>
      </c>
    </row>
    <row r="214" spans="1:6" ht="15.75" customHeight="1">
      <c r="A214" s="67" t="s">
        <v>767</v>
      </c>
      <c r="B214" s="64" t="s">
        <v>49</v>
      </c>
      <c r="C214" s="77"/>
      <c r="D214" s="78">
        <v>1</v>
      </c>
      <c r="E214" s="42">
        <v>5</v>
      </c>
      <c r="F214" s="96">
        <v>14.791130000000001</v>
      </c>
    </row>
    <row r="215" spans="1:6" ht="15.75" customHeight="1">
      <c r="A215" s="67" t="s">
        <v>767</v>
      </c>
      <c r="B215" s="64" t="s">
        <v>973</v>
      </c>
      <c r="C215" s="77"/>
      <c r="D215" s="78">
        <v>1</v>
      </c>
      <c r="E215" s="42">
        <v>5</v>
      </c>
      <c r="F215" s="96">
        <v>17.057770000000001</v>
      </c>
    </row>
    <row r="216" spans="1:6" ht="15.75" customHeight="1">
      <c r="A216" s="67" t="s">
        <v>767</v>
      </c>
      <c r="B216" s="64" t="s">
        <v>974</v>
      </c>
      <c r="C216" s="77"/>
      <c r="D216" s="78">
        <v>1</v>
      </c>
      <c r="E216" s="42">
        <v>5</v>
      </c>
      <c r="F216" s="96">
        <v>14.7502</v>
      </c>
    </row>
    <row r="217" spans="1:6" ht="15.75" customHeight="1">
      <c r="A217" s="67" t="s">
        <v>767</v>
      </c>
      <c r="B217" s="64" t="s">
        <v>975</v>
      </c>
      <c r="C217" s="77"/>
      <c r="D217" s="81">
        <v>1</v>
      </c>
      <c r="E217" s="42">
        <v>7</v>
      </c>
      <c r="F217" s="96">
        <v>8.8596800000000009</v>
      </c>
    </row>
    <row r="218" spans="1:6" ht="15.75" customHeight="1">
      <c r="A218" s="67" t="s">
        <v>767</v>
      </c>
      <c r="B218" s="37" t="s">
        <v>101</v>
      </c>
      <c r="C218" s="77"/>
      <c r="D218" s="78">
        <v>1</v>
      </c>
      <c r="E218" s="42">
        <v>7</v>
      </c>
      <c r="F218" s="96">
        <v>16.582180000000001</v>
      </c>
    </row>
    <row r="219" spans="1:6" ht="15.75" customHeight="1">
      <c r="A219" s="67" t="s">
        <v>767</v>
      </c>
      <c r="B219" s="37" t="s">
        <v>976</v>
      </c>
      <c r="C219" s="77"/>
      <c r="D219" s="78">
        <v>1</v>
      </c>
      <c r="E219" s="42">
        <v>5</v>
      </c>
      <c r="F219" s="96">
        <v>17.16874</v>
      </c>
    </row>
    <row r="220" spans="1:6" ht="15.75" customHeight="1">
      <c r="A220" s="67" t="s">
        <v>767</v>
      </c>
      <c r="B220" s="64" t="s">
        <v>977</v>
      </c>
      <c r="C220" s="77"/>
      <c r="D220" s="78">
        <v>1</v>
      </c>
      <c r="E220" s="42">
        <v>5</v>
      </c>
      <c r="F220" s="96">
        <v>15.562810000000001</v>
      </c>
    </row>
    <row r="221" spans="1:6" ht="15.75" customHeight="1">
      <c r="A221" s="67" t="s">
        <v>767</v>
      </c>
      <c r="B221" s="64" t="s">
        <v>978</v>
      </c>
      <c r="C221" s="77"/>
      <c r="D221" s="78">
        <v>1</v>
      </c>
      <c r="E221" s="42">
        <v>5</v>
      </c>
      <c r="F221" s="96">
        <v>11.384729999999999</v>
      </c>
    </row>
    <row r="222" spans="1:6" ht="15.75" customHeight="1">
      <c r="A222" s="67" t="s">
        <v>767</v>
      </c>
      <c r="B222" s="64" t="s">
        <v>979</v>
      </c>
      <c r="C222" s="77"/>
      <c r="D222" s="81">
        <v>1</v>
      </c>
      <c r="E222" s="42">
        <v>7</v>
      </c>
      <c r="F222" s="96">
        <v>14.79111</v>
      </c>
    </row>
    <row r="223" spans="1:6" ht="15.75" customHeight="1">
      <c r="A223" s="67" t="s">
        <v>767</v>
      </c>
      <c r="B223" s="64" t="s">
        <v>980</v>
      </c>
      <c r="C223" s="77"/>
      <c r="D223" s="78">
        <v>1</v>
      </c>
      <c r="E223" s="42">
        <v>5</v>
      </c>
      <c r="F223" s="96">
        <v>9.7381899999999995</v>
      </c>
    </row>
    <row r="224" spans="1:6" ht="15.75" customHeight="1">
      <c r="A224" s="67" t="s">
        <v>767</v>
      </c>
      <c r="B224" s="64" t="s">
        <v>981</v>
      </c>
      <c r="C224" s="77"/>
      <c r="D224" s="78">
        <v>1</v>
      </c>
      <c r="E224" s="42">
        <v>5</v>
      </c>
      <c r="F224" s="96">
        <v>17.107790000000001</v>
      </c>
    </row>
    <row r="225" spans="1:6" ht="15.75" customHeight="1">
      <c r="A225" s="67" t="s">
        <v>767</v>
      </c>
      <c r="B225" s="64" t="s">
        <v>981</v>
      </c>
      <c r="C225" s="77"/>
      <c r="D225" s="78">
        <v>1</v>
      </c>
      <c r="E225" s="42">
        <v>5</v>
      </c>
      <c r="F225" s="96">
        <v>17.107780000000002</v>
      </c>
    </row>
    <row r="226" spans="1:6" ht="15.75" customHeight="1">
      <c r="A226" s="67" t="s">
        <v>767</v>
      </c>
      <c r="B226" s="64" t="s">
        <v>982</v>
      </c>
      <c r="C226" s="77"/>
      <c r="D226" s="78">
        <v>1</v>
      </c>
      <c r="E226" s="42">
        <v>7</v>
      </c>
      <c r="F226" s="96">
        <v>11.317259999999999</v>
      </c>
    </row>
    <row r="227" spans="1:6" ht="15.75" customHeight="1">
      <c r="A227" s="67" t="s">
        <v>767</v>
      </c>
      <c r="B227" s="64" t="s">
        <v>158</v>
      </c>
      <c r="C227" s="77"/>
      <c r="D227" s="81">
        <v>1</v>
      </c>
      <c r="E227" s="42">
        <v>7</v>
      </c>
      <c r="F227" s="96">
        <v>11.31714</v>
      </c>
    </row>
    <row r="228" spans="1:6" ht="15.75" customHeight="1">
      <c r="A228" s="67" t="s">
        <v>767</v>
      </c>
      <c r="B228" s="64" t="s">
        <v>983</v>
      </c>
      <c r="C228" s="77"/>
      <c r="D228" s="78">
        <v>1</v>
      </c>
      <c r="E228" s="42">
        <v>5</v>
      </c>
      <c r="F228" s="96">
        <v>11.34473</v>
      </c>
    </row>
    <row r="229" spans="1:6" ht="15.75" customHeight="1">
      <c r="A229" s="67" t="s">
        <v>767</v>
      </c>
      <c r="B229" s="64" t="s">
        <v>984</v>
      </c>
      <c r="C229" s="77"/>
      <c r="D229" s="78">
        <v>1</v>
      </c>
      <c r="E229" s="42">
        <v>7</v>
      </c>
      <c r="F229" s="96">
        <v>15.01938</v>
      </c>
    </row>
    <row r="230" spans="1:6" ht="15.75" customHeight="1">
      <c r="A230" s="67" t="s">
        <v>767</v>
      </c>
      <c r="B230" s="64" t="s">
        <v>985</v>
      </c>
      <c r="C230" s="77"/>
      <c r="D230" s="78">
        <v>1</v>
      </c>
      <c r="E230" s="42">
        <v>5</v>
      </c>
      <c r="F230" s="96">
        <v>15.02928</v>
      </c>
    </row>
    <row r="231" spans="1:6" ht="15.75" customHeight="1">
      <c r="A231" s="67" t="s">
        <v>767</v>
      </c>
      <c r="B231" s="64" t="s">
        <v>986</v>
      </c>
      <c r="C231" s="77"/>
      <c r="D231" s="78">
        <v>1</v>
      </c>
      <c r="E231" s="42">
        <v>5</v>
      </c>
      <c r="F231" s="96">
        <v>20.178660000000001</v>
      </c>
    </row>
    <row r="232" spans="1:6" ht="15.75" customHeight="1">
      <c r="A232" s="67" t="s">
        <v>767</v>
      </c>
      <c r="B232" s="64" t="s">
        <v>987</v>
      </c>
      <c r="C232" s="77"/>
      <c r="D232" s="81">
        <v>1</v>
      </c>
      <c r="E232" s="42">
        <v>5</v>
      </c>
      <c r="F232" s="96">
        <v>8.5677500000000002</v>
      </c>
    </row>
    <row r="233" spans="1:6" ht="15.75" customHeight="1">
      <c r="A233" s="67" t="s">
        <v>767</v>
      </c>
      <c r="B233" s="64" t="s">
        <v>988</v>
      </c>
      <c r="C233" s="77"/>
      <c r="D233" s="78">
        <v>1</v>
      </c>
      <c r="E233" s="42">
        <v>5</v>
      </c>
      <c r="F233" s="96">
        <v>8.3458600000000001</v>
      </c>
    </row>
    <row r="234" spans="1:6" ht="15.75" customHeight="1">
      <c r="A234" s="67" t="s">
        <v>767</v>
      </c>
      <c r="B234" s="64" t="s">
        <v>989</v>
      </c>
      <c r="C234" s="77"/>
      <c r="D234" s="78">
        <v>1</v>
      </c>
      <c r="E234" s="42">
        <v>5</v>
      </c>
      <c r="F234" s="96">
        <v>11.37003</v>
      </c>
    </row>
    <row r="235" spans="1:6" ht="15.75" customHeight="1">
      <c r="A235" s="67" t="s">
        <v>767</v>
      </c>
      <c r="B235" s="64" t="s">
        <v>990</v>
      </c>
      <c r="C235" s="77"/>
      <c r="D235" s="78">
        <v>1</v>
      </c>
      <c r="E235" s="42">
        <v>7</v>
      </c>
      <c r="F235" s="96">
        <v>11.26585</v>
      </c>
    </row>
    <row r="236" spans="1:6" ht="15.75" customHeight="1">
      <c r="A236" s="67" t="s">
        <v>767</v>
      </c>
      <c r="B236" s="64" t="s">
        <v>991</v>
      </c>
      <c r="C236" s="77"/>
      <c r="D236" s="78">
        <v>1</v>
      </c>
      <c r="E236" s="42">
        <v>7</v>
      </c>
      <c r="F236" s="96">
        <v>11.95922</v>
      </c>
    </row>
    <row r="237" spans="1:6" ht="15.75" customHeight="1">
      <c r="A237" s="67" t="s">
        <v>767</v>
      </c>
      <c r="B237" s="64" t="s">
        <v>992</v>
      </c>
      <c r="C237" s="77"/>
      <c r="D237" s="81">
        <v>1</v>
      </c>
      <c r="E237" s="42">
        <v>5</v>
      </c>
      <c r="F237" s="96">
        <v>8.1397899999999996</v>
      </c>
    </row>
    <row r="238" spans="1:6" ht="15.75" customHeight="1">
      <c r="A238" s="67" t="s">
        <v>767</v>
      </c>
      <c r="B238" s="64" t="s">
        <v>993</v>
      </c>
      <c r="C238" s="77"/>
      <c r="D238" s="78">
        <v>1</v>
      </c>
      <c r="E238" s="42">
        <v>7</v>
      </c>
      <c r="F238" s="96">
        <v>16.582180000000001</v>
      </c>
    </row>
    <row r="239" spans="1:6" ht="15.75" customHeight="1">
      <c r="A239" s="67" t="s">
        <v>767</v>
      </c>
      <c r="B239" s="64" t="s">
        <v>994</v>
      </c>
      <c r="C239" s="77"/>
      <c r="D239" s="78">
        <v>1</v>
      </c>
      <c r="E239" s="42">
        <v>5</v>
      </c>
      <c r="F239" s="96">
        <v>16.572949999999999</v>
      </c>
    </row>
    <row r="240" spans="1:6" ht="15.75" customHeight="1">
      <c r="A240" s="67" t="s">
        <v>767</v>
      </c>
      <c r="B240" s="64" t="s">
        <v>995</v>
      </c>
      <c r="C240" s="77"/>
      <c r="D240" s="78">
        <v>1</v>
      </c>
      <c r="E240" s="42">
        <v>5</v>
      </c>
      <c r="F240" s="96">
        <v>7.95932</v>
      </c>
    </row>
    <row r="241" spans="1:6" ht="15.75" customHeight="1">
      <c r="A241" s="67" t="s">
        <v>767</v>
      </c>
      <c r="B241" s="64" t="s">
        <v>996</v>
      </c>
      <c r="C241" s="77"/>
      <c r="D241" s="78">
        <v>1</v>
      </c>
      <c r="E241" s="42">
        <v>7</v>
      </c>
      <c r="F241" s="96">
        <v>14.81631</v>
      </c>
    </row>
    <row r="242" spans="1:6" ht="15.75" customHeight="1">
      <c r="A242" s="67" t="s">
        <v>767</v>
      </c>
      <c r="B242" s="64" t="s">
        <v>997</v>
      </c>
      <c r="C242" s="77"/>
      <c r="D242" s="81">
        <v>1</v>
      </c>
      <c r="E242" s="42">
        <v>5</v>
      </c>
      <c r="F242" s="96">
        <v>15.062290000000001</v>
      </c>
    </row>
    <row r="243" spans="1:6" ht="15.75" customHeight="1">
      <c r="A243" s="67" t="s">
        <v>767</v>
      </c>
      <c r="B243" s="64" t="s">
        <v>998</v>
      </c>
      <c r="C243" s="77"/>
      <c r="D243" s="78">
        <v>1</v>
      </c>
      <c r="E243" s="42">
        <v>7</v>
      </c>
      <c r="F243" s="96">
        <v>11.3767</v>
      </c>
    </row>
    <row r="244" spans="1:6" ht="15.75" customHeight="1">
      <c r="A244" s="67" t="s">
        <v>767</v>
      </c>
      <c r="B244" s="64" t="s">
        <v>999</v>
      </c>
      <c r="C244" s="77"/>
      <c r="D244" s="78">
        <v>1</v>
      </c>
      <c r="E244" s="42">
        <v>6</v>
      </c>
      <c r="F244" s="96">
        <v>11.3146</v>
      </c>
    </row>
    <row r="245" spans="1:6" ht="15.75" customHeight="1">
      <c r="A245" s="67" t="s">
        <v>767</v>
      </c>
      <c r="B245" s="64" t="s">
        <v>1000</v>
      </c>
      <c r="C245" s="77"/>
      <c r="D245" s="78">
        <v>1</v>
      </c>
      <c r="E245" s="42">
        <v>7</v>
      </c>
      <c r="F245" s="96">
        <v>11.30503</v>
      </c>
    </row>
    <row r="246" spans="1:6" ht="15.75" customHeight="1">
      <c r="A246" s="67" t="s">
        <v>767</v>
      </c>
      <c r="B246" s="64" t="s">
        <v>1001</v>
      </c>
      <c r="C246" s="77"/>
      <c r="D246" s="78">
        <v>1</v>
      </c>
      <c r="E246" s="42">
        <v>7</v>
      </c>
      <c r="F246" s="96">
        <v>11.18033</v>
      </c>
    </row>
    <row r="247" spans="1:6" ht="15.75" customHeight="1">
      <c r="A247" s="67" t="s">
        <v>767</v>
      </c>
      <c r="B247" s="64" t="s">
        <v>1002</v>
      </c>
      <c r="C247" s="77"/>
      <c r="D247" s="81">
        <v>1</v>
      </c>
      <c r="E247" s="42">
        <v>7</v>
      </c>
      <c r="F247" s="96">
        <v>11.325480000000001</v>
      </c>
    </row>
    <row r="248" spans="1:6" ht="15.75" customHeight="1">
      <c r="A248" s="67" t="s">
        <v>767</v>
      </c>
      <c r="B248" s="64" t="s">
        <v>1003</v>
      </c>
      <c r="C248" s="77"/>
      <c r="D248" s="78">
        <v>1</v>
      </c>
      <c r="E248" s="42">
        <v>5</v>
      </c>
      <c r="F248" s="96">
        <v>11.00093</v>
      </c>
    </row>
    <row r="249" spans="1:6" ht="15.75" customHeight="1">
      <c r="A249" s="67" t="s">
        <v>767</v>
      </c>
      <c r="B249" s="64" t="s">
        <v>1004</v>
      </c>
      <c r="C249" s="77"/>
      <c r="D249" s="78">
        <v>1</v>
      </c>
      <c r="E249" s="42">
        <v>7</v>
      </c>
      <c r="F249" s="96">
        <v>16.919080000000001</v>
      </c>
    </row>
    <row r="250" spans="1:6" ht="15.75" customHeight="1">
      <c r="A250" s="67" t="s">
        <v>767</v>
      </c>
      <c r="B250" s="64" t="s">
        <v>1005</v>
      </c>
      <c r="C250" s="77"/>
      <c r="D250" s="78">
        <v>1</v>
      </c>
      <c r="E250" s="42">
        <v>7</v>
      </c>
      <c r="F250" s="96">
        <v>14.54907</v>
      </c>
    </row>
    <row r="251" spans="1:6" ht="15.75" customHeight="1">
      <c r="A251" s="67" t="s">
        <v>767</v>
      </c>
      <c r="B251" s="64" t="s">
        <v>1006</v>
      </c>
      <c r="C251" s="77"/>
      <c r="D251" s="78">
        <v>1</v>
      </c>
      <c r="E251" s="42">
        <v>7</v>
      </c>
      <c r="F251" s="96">
        <v>8.5764999999999993</v>
      </c>
    </row>
    <row r="252" spans="1:6" ht="15.75" customHeight="1">
      <c r="A252" s="67" t="s">
        <v>767</v>
      </c>
      <c r="B252" s="64" t="s">
        <v>1007</v>
      </c>
      <c r="C252" s="77"/>
      <c r="D252" s="81">
        <v>1</v>
      </c>
      <c r="E252" s="42">
        <v>7</v>
      </c>
      <c r="F252" s="96">
        <v>14.830819999999999</v>
      </c>
    </row>
    <row r="253" spans="1:6" ht="15.75" customHeight="1">
      <c r="A253" s="67" t="s">
        <v>767</v>
      </c>
      <c r="B253" s="64" t="s">
        <v>1008</v>
      </c>
      <c r="C253" s="77"/>
      <c r="D253" s="78">
        <v>1</v>
      </c>
      <c r="E253" s="42">
        <v>7</v>
      </c>
      <c r="F253" s="96">
        <v>11.24489</v>
      </c>
    </row>
    <row r="254" spans="1:6" ht="15.75" customHeight="1">
      <c r="A254" s="67" t="s">
        <v>767</v>
      </c>
      <c r="B254" s="64" t="s">
        <v>1009</v>
      </c>
      <c r="C254" s="77"/>
      <c r="D254" s="78">
        <v>1</v>
      </c>
      <c r="E254" s="42">
        <v>5</v>
      </c>
      <c r="F254" s="96">
        <v>17.23582</v>
      </c>
    </row>
    <row r="255" spans="1:6" ht="15.75" customHeight="1">
      <c r="A255" s="67" t="s">
        <v>767</v>
      </c>
      <c r="B255" s="64" t="s">
        <v>1010</v>
      </c>
      <c r="C255" s="77"/>
      <c r="D255" s="78">
        <v>1</v>
      </c>
      <c r="E255" s="42">
        <v>5</v>
      </c>
      <c r="F255" s="96">
        <v>11.270490000000001</v>
      </c>
    </row>
    <row r="256" spans="1:6" ht="15.75" customHeight="1">
      <c r="A256" s="67" t="s">
        <v>767</v>
      </c>
      <c r="B256" s="64" t="s">
        <v>1011</v>
      </c>
      <c r="C256" s="77"/>
      <c r="D256" s="78">
        <v>1</v>
      </c>
      <c r="E256" s="42">
        <v>7</v>
      </c>
      <c r="F256" s="96">
        <v>11.553739999999999</v>
      </c>
    </row>
    <row r="257" spans="1:6" ht="15.75" customHeight="1">
      <c r="A257" s="67" t="s">
        <v>767</v>
      </c>
      <c r="B257" s="64" t="s">
        <v>1012</v>
      </c>
      <c r="C257" s="77"/>
      <c r="D257" s="81">
        <v>1</v>
      </c>
      <c r="E257" s="42">
        <v>7</v>
      </c>
      <c r="F257" s="96">
        <v>15.11237</v>
      </c>
    </row>
    <row r="258" spans="1:6" ht="15.75" customHeight="1">
      <c r="A258" s="67" t="s">
        <v>767</v>
      </c>
      <c r="B258" s="64" t="s">
        <v>1013</v>
      </c>
      <c r="C258" s="77"/>
      <c r="D258" s="78">
        <v>1</v>
      </c>
      <c r="E258" s="42">
        <v>7</v>
      </c>
      <c r="F258" s="96">
        <v>11.283569999999999</v>
      </c>
    </row>
    <row r="259" spans="1:6" ht="15.75" customHeight="1">
      <c r="A259" s="67" t="s">
        <v>767</v>
      </c>
      <c r="B259" s="64" t="s">
        <v>1014</v>
      </c>
      <c r="C259" s="77"/>
      <c r="D259" s="78">
        <v>1</v>
      </c>
      <c r="E259" s="42">
        <v>5</v>
      </c>
      <c r="F259" s="96">
        <v>11.25666</v>
      </c>
    </row>
    <row r="260" spans="1:6" ht="15.75" customHeight="1">
      <c r="A260" s="67" t="s">
        <v>767</v>
      </c>
      <c r="B260" s="64" t="s">
        <v>1015</v>
      </c>
      <c r="C260" s="77"/>
      <c r="D260" s="78">
        <v>1</v>
      </c>
      <c r="E260" s="42">
        <v>7</v>
      </c>
      <c r="F260" s="96">
        <v>12.02534</v>
      </c>
    </row>
    <row r="261" spans="1:6" ht="15.75" customHeight="1">
      <c r="A261" s="67" t="s">
        <v>767</v>
      </c>
      <c r="B261" s="64" t="s">
        <v>1016</v>
      </c>
      <c r="C261" s="77"/>
      <c r="D261" s="78">
        <v>1</v>
      </c>
      <c r="E261" s="42">
        <v>5</v>
      </c>
      <c r="F261" s="96">
        <v>11.325480000000001</v>
      </c>
    </row>
    <row r="262" spans="1:6" ht="15.75" customHeight="1">
      <c r="A262" s="67" t="s">
        <v>767</v>
      </c>
      <c r="B262" s="64" t="s">
        <v>1017</v>
      </c>
      <c r="C262" s="77"/>
      <c r="D262" s="81">
        <v>1</v>
      </c>
      <c r="E262" s="42">
        <v>7</v>
      </c>
      <c r="F262" s="96">
        <v>17.022680000000001</v>
      </c>
    </row>
    <row r="263" spans="1:6" ht="15.75" customHeight="1">
      <c r="A263" s="67" t="s">
        <v>767</v>
      </c>
      <c r="B263" s="64" t="s">
        <v>1018</v>
      </c>
      <c r="C263" s="77"/>
      <c r="D263" s="78">
        <v>1</v>
      </c>
      <c r="E263" s="42">
        <v>5</v>
      </c>
      <c r="F263" s="96">
        <v>11.24489</v>
      </c>
    </row>
    <row r="264" spans="1:6" ht="15.75" customHeight="1">
      <c r="A264" s="67" t="s">
        <v>767</v>
      </c>
      <c r="B264" s="64" t="s">
        <v>1019</v>
      </c>
      <c r="C264" s="77"/>
      <c r="D264" s="78">
        <v>1</v>
      </c>
      <c r="E264" s="42">
        <v>5</v>
      </c>
      <c r="F264" s="96">
        <v>11.198790000000001</v>
      </c>
    </row>
    <row r="265" spans="1:6" ht="15.75" customHeight="1">
      <c r="A265" s="67" t="s">
        <v>767</v>
      </c>
      <c r="B265" s="64" t="s">
        <v>109</v>
      </c>
      <c r="C265" s="77"/>
      <c r="D265" s="78">
        <v>1</v>
      </c>
      <c r="E265" s="42">
        <v>7</v>
      </c>
      <c r="F265" s="96">
        <v>17.292059999999999</v>
      </c>
    </row>
    <row r="266" spans="1:6" ht="15.75" customHeight="1">
      <c r="A266" s="67" t="s">
        <v>767</v>
      </c>
      <c r="B266" s="64" t="s">
        <v>1020</v>
      </c>
      <c r="C266" s="77"/>
      <c r="D266" s="78">
        <v>1</v>
      </c>
      <c r="E266" s="42">
        <v>7</v>
      </c>
      <c r="F266" s="96">
        <v>14.54907</v>
      </c>
    </row>
    <row r="267" spans="1:6" ht="15.75" customHeight="1">
      <c r="A267" s="67" t="s">
        <v>767</v>
      </c>
      <c r="B267" s="64" t="s">
        <v>1021</v>
      </c>
      <c r="C267" s="77"/>
      <c r="D267" s="81">
        <v>1</v>
      </c>
      <c r="E267" s="42">
        <v>7</v>
      </c>
      <c r="F267" s="96">
        <v>11.31461</v>
      </c>
    </row>
    <row r="268" spans="1:6" ht="15.75" customHeight="1">
      <c r="A268" s="67" t="s">
        <v>767</v>
      </c>
      <c r="B268" s="64" t="s">
        <v>1022</v>
      </c>
      <c r="C268" s="77"/>
      <c r="D268" s="78">
        <v>1</v>
      </c>
      <c r="E268" s="42">
        <v>7</v>
      </c>
      <c r="F268" s="96">
        <v>11.37002</v>
      </c>
    </row>
    <row r="269" spans="1:6" ht="15.75" customHeight="1">
      <c r="A269" s="67" t="s">
        <v>767</v>
      </c>
      <c r="B269" s="64" t="s">
        <v>1023</v>
      </c>
      <c r="C269" s="77"/>
      <c r="D269" s="78">
        <v>1</v>
      </c>
      <c r="E269" s="42">
        <v>7</v>
      </c>
      <c r="F269" s="96">
        <v>11.24489</v>
      </c>
    </row>
    <row r="270" spans="1:6" ht="15.75" customHeight="1">
      <c r="A270" s="67" t="s">
        <v>767</v>
      </c>
      <c r="B270" s="64" t="s">
        <v>1024</v>
      </c>
      <c r="C270" s="77"/>
      <c r="D270" s="78">
        <v>1</v>
      </c>
      <c r="E270" s="42">
        <v>5</v>
      </c>
      <c r="F270" s="96">
        <v>17.3249</v>
      </c>
    </row>
    <row r="271" spans="1:6" ht="15.75" customHeight="1">
      <c r="A271" s="67" t="s">
        <v>767</v>
      </c>
      <c r="B271" s="64" t="s">
        <v>1025</v>
      </c>
      <c r="C271" s="77"/>
      <c r="D271" s="78">
        <v>1</v>
      </c>
      <c r="E271" s="42">
        <v>3</v>
      </c>
      <c r="F271" s="96">
        <v>17.208359999999999</v>
      </c>
    </row>
    <row r="272" spans="1:6" ht="15.75" customHeight="1">
      <c r="A272" s="67" t="s">
        <v>767</v>
      </c>
      <c r="B272" s="64" t="s">
        <v>1026</v>
      </c>
      <c r="C272" s="77"/>
      <c r="D272" s="81">
        <v>1</v>
      </c>
      <c r="E272" s="42">
        <v>6</v>
      </c>
      <c r="F272" s="96">
        <v>16.582180000000001</v>
      </c>
    </row>
    <row r="273" spans="1:6" ht="15.75" customHeight="1">
      <c r="A273" s="67" t="s">
        <v>767</v>
      </c>
      <c r="B273" s="64" t="s">
        <v>1027</v>
      </c>
      <c r="C273" s="77"/>
      <c r="D273" s="78">
        <v>1</v>
      </c>
      <c r="E273" s="42">
        <v>7</v>
      </c>
      <c r="F273" s="96">
        <v>14.87283</v>
      </c>
    </row>
    <row r="274" spans="1:6" ht="15.75" customHeight="1">
      <c r="A274" s="67" t="s">
        <v>767</v>
      </c>
      <c r="B274" s="64" t="s">
        <v>1028</v>
      </c>
      <c r="C274" s="77"/>
      <c r="D274" s="78">
        <v>1</v>
      </c>
      <c r="E274" s="42">
        <v>7</v>
      </c>
      <c r="F274" s="96">
        <v>14.85421</v>
      </c>
    </row>
    <row r="275" spans="1:6" ht="15.75" customHeight="1">
      <c r="A275" s="67" t="s">
        <v>767</v>
      </c>
      <c r="B275" s="64" t="s">
        <v>1029</v>
      </c>
      <c r="C275" s="77"/>
      <c r="D275" s="78">
        <v>1</v>
      </c>
      <c r="E275" s="42">
        <v>7</v>
      </c>
      <c r="F275" s="96">
        <v>16.582180000000001</v>
      </c>
    </row>
    <row r="276" spans="1:6" ht="15.75" customHeight="1">
      <c r="A276" s="67" t="s">
        <v>767</v>
      </c>
      <c r="B276" s="64" t="s">
        <v>1030</v>
      </c>
      <c r="C276" s="77"/>
      <c r="D276" s="78">
        <v>1</v>
      </c>
      <c r="E276" s="42">
        <v>5</v>
      </c>
      <c r="F276" s="96">
        <v>17.125299999999999</v>
      </c>
    </row>
    <row r="277" spans="1:6" ht="15.75" customHeight="1">
      <c r="A277" s="67" t="s">
        <v>767</v>
      </c>
      <c r="B277" s="64" t="s">
        <v>1031</v>
      </c>
      <c r="C277" s="77"/>
      <c r="D277" s="81">
        <v>1</v>
      </c>
      <c r="E277" s="42">
        <v>5</v>
      </c>
      <c r="F277" s="96">
        <v>9.1194600000000001</v>
      </c>
    </row>
    <row r="278" spans="1:6" ht="15.75" customHeight="1">
      <c r="A278" s="67" t="s">
        <v>767</v>
      </c>
      <c r="B278" s="64" t="s">
        <v>1032</v>
      </c>
      <c r="C278" s="77"/>
      <c r="D278" s="78">
        <v>1</v>
      </c>
      <c r="E278" s="42">
        <v>5</v>
      </c>
      <c r="F278" s="96">
        <v>16.843489999999999</v>
      </c>
    </row>
    <row r="279" spans="1:6" ht="15.75" customHeight="1">
      <c r="A279" s="67" t="s">
        <v>767</v>
      </c>
      <c r="B279" s="64" t="s">
        <v>1033</v>
      </c>
      <c r="C279" s="77"/>
      <c r="D279" s="78">
        <v>1</v>
      </c>
      <c r="E279" s="42">
        <v>5.3</v>
      </c>
      <c r="F279" s="96">
        <v>11.31664</v>
      </c>
    </row>
    <row r="280" spans="1:6" ht="15.75" customHeight="1">
      <c r="A280" s="67" t="s">
        <v>767</v>
      </c>
      <c r="B280" s="64" t="s">
        <v>1034</v>
      </c>
      <c r="C280" s="77"/>
      <c r="D280" s="78">
        <v>1</v>
      </c>
      <c r="E280" s="42">
        <v>5</v>
      </c>
      <c r="F280" s="96">
        <v>11.37002</v>
      </c>
    </row>
    <row r="281" spans="1:6" ht="15.75" customHeight="1">
      <c r="A281" s="67" t="s">
        <v>767</v>
      </c>
      <c r="B281" s="64" t="s">
        <v>1035</v>
      </c>
      <c r="C281" s="77"/>
      <c r="D281" s="78">
        <v>1</v>
      </c>
      <c r="E281" s="42">
        <v>7</v>
      </c>
      <c r="F281" s="96">
        <v>7.95932</v>
      </c>
    </row>
    <row r="282" spans="1:6" ht="15.75" customHeight="1">
      <c r="A282" s="67" t="s">
        <v>767</v>
      </c>
      <c r="B282" s="64" t="s">
        <v>1036</v>
      </c>
      <c r="C282" s="77"/>
      <c r="D282" s="81">
        <v>1</v>
      </c>
      <c r="E282" s="42">
        <v>5</v>
      </c>
      <c r="F282" s="96">
        <v>11.36989</v>
      </c>
    </row>
    <row r="283" spans="1:6" ht="15.75" customHeight="1">
      <c r="A283" s="67" t="s">
        <v>767</v>
      </c>
      <c r="B283" s="64" t="s">
        <v>1037</v>
      </c>
      <c r="C283" s="77"/>
      <c r="D283" s="78">
        <v>1</v>
      </c>
      <c r="E283" s="42">
        <v>7</v>
      </c>
      <c r="F283" s="96">
        <v>11.317130000000001</v>
      </c>
    </row>
    <row r="284" spans="1:6" ht="15.75" customHeight="1">
      <c r="A284" s="67" t="s">
        <v>767</v>
      </c>
      <c r="B284" s="64" t="s">
        <v>1038</v>
      </c>
      <c r="C284" s="77"/>
      <c r="D284" s="78">
        <v>1</v>
      </c>
      <c r="E284" s="42">
        <v>7</v>
      </c>
      <c r="F284" s="96">
        <v>7.4538500000000001</v>
      </c>
    </row>
    <row r="285" spans="1:6" ht="15.75" customHeight="1">
      <c r="A285" s="67" t="s">
        <v>767</v>
      </c>
      <c r="B285" s="64" t="s">
        <v>1039</v>
      </c>
      <c r="C285" s="77"/>
      <c r="D285" s="78">
        <v>1</v>
      </c>
      <c r="E285" s="42">
        <v>7</v>
      </c>
      <c r="F285" s="96">
        <v>11.34474</v>
      </c>
    </row>
    <row r="286" spans="1:6" ht="15.75" customHeight="1">
      <c r="A286" s="67" t="s">
        <v>767</v>
      </c>
      <c r="B286" s="64" t="s">
        <v>1040</v>
      </c>
      <c r="C286" s="77"/>
      <c r="D286" s="78">
        <v>1</v>
      </c>
      <c r="E286" s="42">
        <v>7</v>
      </c>
      <c r="F286" s="96">
        <v>11.234349999999999</v>
      </c>
    </row>
    <row r="287" spans="1:6" ht="15.75" customHeight="1">
      <c r="A287" s="67" t="s">
        <v>767</v>
      </c>
      <c r="B287" s="64" t="s">
        <v>1041</v>
      </c>
      <c r="C287" s="77"/>
      <c r="D287" s="81">
        <v>1</v>
      </c>
      <c r="E287" s="42">
        <v>5</v>
      </c>
      <c r="F287" s="96">
        <v>16.94284</v>
      </c>
    </row>
    <row r="288" spans="1:6" ht="15.75" customHeight="1">
      <c r="A288" s="67" t="s">
        <v>767</v>
      </c>
      <c r="B288" s="70" t="s">
        <v>1042</v>
      </c>
      <c r="C288" s="77"/>
      <c r="D288" s="78">
        <v>1</v>
      </c>
      <c r="E288" s="42">
        <v>5</v>
      </c>
      <c r="F288" s="96">
        <v>11.289949999999999</v>
      </c>
    </row>
    <row r="289" spans="1:6" ht="15.75" customHeight="1">
      <c r="A289" s="67" t="s">
        <v>767</v>
      </c>
      <c r="B289" s="64" t="s">
        <v>741</v>
      </c>
      <c r="C289" s="77"/>
      <c r="D289" s="78">
        <v>1</v>
      </c>
      <c r="E289" s="42">
        <v>7</v>
      </c>
      <c r="F289" s="96">
        <v>7.4538500000000001</v>
      </c>
    </row>
    <row r="290" spans="1:6" ht="15.75" customHeight="1">
      <c r="A290" s="67" t="s">
        <v>767</v>
      </c>
      <c r="B290" s="64" t="s">
        <v>1043</v>
      </c>
      <c r="C290" s="77"/>
      <c r="D290" s="78">
        <v>1</v>
      </c>
      <c r="E290" s="42">
        <v>5</v>
      </c>
      <c r="F290" s="96">
        <v>11.24489</v>
      </c>
    </row>
    <row r="291" spans="1:6" ht="15.75" customHeight="1">
      <c r="A291" s="67" t="s">
        <v>767</v>
      </c>
      <c r="B291" s="64" t="s">
        <v>1044</v>
      </c>
      <c r="C291" s="77"/>
      <c r="D291" s="78">
        <v>1</v>
      </c>
      <c r="E291" s="42">
        <v>7</v>
      </c>
      <c r="F291" s="96">
        <v>16.83623</v>
      </c>
    </row>
    <row r="292" spans="1:6" ht="15.75" customHeight="1">
      <c r="A292" s="67" t="s">
        <v>767</v>
      </c>
      <c r="B292" s="64" t="s">
        <v>1045</v>
      </c>
      <c r="C292" s="77"/>
      <c r="D292" s="81">
        <v>1</v>
      </c>
      <c r="E292" s="42">
        <v>7</v>
      </c>
      <c r="F292" s="96">
        <v>8.3498599999999996</v>
      </c>
    </row>
    <row r="293" spans="1:6" ht="15.75" customHeight="1">
      <c r="A293" s="67" t="s">
        <v>767</v>
      </c>
      <c r="B293" s="64" t="s">
        <v>1046</v>
      </c>
      <c r="C293" s="77"/>
      <c r="D293" s="78">
        <v>1</v>
      </c>
      <c r="E293" s="42">
        <v>7</v>
      </c>
      <c r="F293" s="96">
        <v>11.31664</v>
      </c>
    </row>
    <row r="294" spans="1:6" ht="15.75" customHeight="1">
      <c r="A294" s="67" t="s">
        <v>767</v>
      </c>
      <c r="B294" s="64" t="s">
        <v>1047</v>
      </c>
      <c r="C294" s="77"/>
      <c r="D294" s="78">
        <v>1</v>
      </c>
      <c r="E294" s="42">
        <v>7</v>
      </c>
      <c r="F294" s="96">
        <v>11.198790000000001</v>
      </c>
    </row>
    <row r="295" spans="1:6" ht="15.75" customHeight="1">
      <c r="A295" s="67" t="s">
        <v>767</v>
      </c>
      <c r="B295" s="64" t="s">
        <v>1048</v>
      </c>
      <c r="C295" s="77"/>
      <c r="D295" s="78">
        <v>1</v>
      </c>
      <c r="E295" s="42">
        <v>7</v>
      </c>
      <c r="F295" s="96">
        <v>11.37003</v>
      </c>
    </row>
    <row r="296" spans="1:6" ht="15.75" customHeight="1">
      <c r="A296" s="67" t="s">
        <v>767</v>
      </c>
      <c r="B296" s="64" t="s">
        <v>1049</v>
      </c>
      <c r="C296" s="77"/>
      <c r="D296" s="78">
        <v>1</v>
      </c>
      <c r="E296" s="42">
        <v>7</v>
      </c>
      <c r="F296" s="96">
        <v>11.323499999999999</v>
      </c>
    </row>
    <row r="297" spans="1:6" ht="15.75" customHeight="1">
      <c r="A297" s="67" t="s">
        <v>767</v>
      </c>
      <c r="B297" s="64" t="s">
        <v>1050</v>
      </c>
      <c r="C297" s="77"/>
      <c r="D297" s="81">
        <v>1</v>
      </c>
      <c r="E297" s="42">
        <v>7</v>
      </c>
      <c r="F297" s="96">
        <v>11.25666</v>
      </c>
    </row>
    <row r="298" spans="1:6" ht="15.75" customHeight="1">
      <c r="A298" s="67" t="s">
        <v>767</v>
      </c>
      <c r="B298" s="64" t="s">
        <v>1051</v>
      </c>
      <c r="C298" s="77"/>
      <c r="D298" s="78">
        <v>1</v>
      </c>
      <c r="E298" s="42">
        <v>7</v>
      </c>
      <c r="F298" s="96">
        <v>11.31663</v>
      </c>
    </row>
    <row r="299" spans="1:6" ht="15.75" customHeight="1">
      <c r="A299" s="67" t="s">
        <v>767</v>
      </c>
      <c r="B299" s="64" t="s">
        <v>1052</v>
      </c>
      <c r="C299" s="77"/>
      <c r="D299" s="78">
        <v>1</v>
      </c>
      <c r="E299" s="42">
        <v>7</v>
      </c>
      <c r="F299" s="96">
        <v>17.16301</v>
      </c>
    </row>
    <row r="300" spans="1:6" ht="15.75" customHeight="1">
      <c r="A300" s="67" t="s">
        <v>767</v>
      </c>
      <c r="B300" s="64" t="s">
        <v>1053</v>
      </c>
      <c r="C300" s="77"/>
      <c r="D300" s="78">
        <v>1</v>
      </c>
      <c r="E300" s="42">
        <v>7</v>
      </c>
      <c r="F300" s="96">
        <v>9.0318900000000006</v>
      </c>
    </row>
    <row r="301" spans="1:6" ht="15.75" customHeight="1">
      <c r="A301" s="67" t="s">
        <v>767</v>
      </c>
      <c r="B301" s="64" t="s">
        <v>1054</v>
      </c>
      <c r="C301" s="77"/>
      <c r="D301" s="78">
        <v>1</v>
      </c>
      <c r="E301" s="42">
        <v>5</v>
      </c>
      <c r="F301" s="96">
        <v>7.95932</v>
      </c>
    </row>
    <row r="302" spans="1:6" ht="15.75" customHeight="1">
      <c r="A302" s="67" t="s">
        <v>767</v>
      </c>
      <c r="B302" s="64" t="s">
        <v>1055</v>
      </c>
      <c r="C302" s="77"/>
      <c r="D302" s="81">
        <v>1</v>
      </c>
      <c r="E302" s="42">
        <v>6</v>
      </c>
      <c r="F302" s="96">
        <v>11.312609999999999</v>
      </c>
    </row>
    <row r="303" spans="1:6" ht="15.75" customHeight="1">
      <c r="A303" s="67" t="s">
        <v>767</v>
      </c>
      <c r="B303" s="64" t="s">
        <v>1056</v>
      </c>
      <c r="C303" s="77"/>
      <c r="D303" s="78">
        <v>1</v>
      </c>
      <c r="E303" s="42">
        <v>7</v>
      </c>
      <c r="F303" s="96">
        <v>17.163</v>
      </c>
    </row>
    <row r="304" spans="1:6" ht="15.75" customHeight="1">
      <c r="A304" s="67" t="s">
        <v>767</v>
      </c>
      <c r="B304" s="64" t="s">
        <v>1057</v>
      </c>
      <c r="C304" s="77"/>
      <c r="D304" s="78">
        <v>1</v>
      </c>
      <c r="E304" s="42">
        <v>6.5</v>
      </c>
      <c r="F304" s="96">
        <v>11.283569999999999</v>
      </c>
    </row>
    <row r="305" spans="1:6" ht="15.75" customHeight="1">
      <c r="A305" s="67" t="s">
        <v>767</v>
      </c>
      <c r="B305" s="64" t="s">
        <v>1058</v>
      </c>
      <c r="C305" s="77"/>
      <c r="D305" s="78">
        <v>1</v>
      </c>
      <c r="E305" s="42">
        <v>5</v>
      </c>
      <c r="F305" s="96">
        <v>15.48395</v>
      </c>
    </row>
    <row r="306" spans="1:6" ht="15.75" customHeight="1">
      <c r="A306" s="67" t="s">
        <v>767</v>
      </c>
      <c r="B306" s="64" t="s">
        <v>1059</v>
      </c>
      <c r="C306" s="77"/>
      <c r="D306" s="78">
        <v>1</v>
      </c>
      <c r="E306" s="42">
        <v>5</v>
      </c>
      <c r="F306" s="96">
        <v>19.791720000000002</v>
      </c>
    </row>
    <row r="307" spans="1:6" ht="15.75" customHeight="1">
      <c r="A307" s="67" t="s">
        <v>767</v>
      </c>
      <c r="B307" s="64" t="s">
        <v>1060</v>
      </c>
      <c r="C307" s="77"/>
      <c r="D307" s="81">
        <v>1</v>
      </c>
      <c r="E307" s="42">
        <v>7</v>
      </c>
      <c r="F307" s="96">
        <v>11.38472</v>
      </c>
    </row>
    <row r="308" spans="1:6" ht="15.75" customHeight="1">
      <c r="A308" s="67" t="s">
        <v>767</v>
      </c>
      <c r="B308" s="64" t="s">
        <v>1061</v>
      </c>
      <c r="C308" s="77"/>
      <c r="D308" s="78">
        <v>1</v>
      </c>
      <c r="E308" s="42">
        <v>7</v>
      </c>
      <c r="F308" s="96">
        <v>17.291889999999999</v>
      </c>
    </row>
    <row r="309" spans="1:6" ht="15.75" customHeight="1">
      <c r="A309" s="67" t="s">
        <v>767</v>
      </c>
      <c r="B309" s="64" t="s">
        <v>1062</v>
      </c>
      <c r="C309" s="77"/>
      <c r="D309" s="78">
        <v>1</v>
      </c>
      <c r="E309" s="42">
        <v>7</v>
      </c>
      <c r="F309" s="96">
        <v>16.91882</v>
      </c>
    </row>
    <row r="310" spans="1:6" ht="15.75" customHeight="1">
      <c r="A310" s="67" t="s">
        <v>767</v>
      </c>
      <c r="B310" s="64" t="s">
        <v>1063</v>
      </c>
      <c r="C310" s="77"/>
      <c r="D310" s="78">
        <v>1</v>
      </c>
      <c r="E310" s="42">
        <v>5</v>
      </c>
      <c r="F310" s="96">
        <v>11.333119999999999</v>
      </c>
    </row>
    <row r="311" spans="1:6" ht="15.75" customHeight="1">
      <c r="A311" s="67" t="s">
        <v>767</v>
      </c>
      <c r="B311" s="64" t="s">
        <v>1064</v>
      </c>
      <c r="C311" s="77"/>
      <c r="D311" s="78">
        <v>1</v>
      </c>
      <c r="E311" s="42">
        <v>7</v>
      </c>
      <c r="F311" s="96">
        <v>14.8658</v>
      </c>
    </row>
    <row r="312" spans="1:6" ht="15.75" customHeight="1">
      <c r="A312" s="67" t="s">
        <v>767</v>
      </c>
      <c r="B312" s="64" t="s">
        <v>1065</v>
      </c>
      <c r="C312" s="77"/>
      <c r="D312" s="81">
        <v>1</v>
      </c>
      <c r="E312" s="42">
        <v>5</v>
      </c>
      <c r="F312" s="96">
        <v>11.218209999999999</v>
      </c>
    </row>
    <row r="313" spans="1:6" ht="15.75" customHeight="1">
      <c r="A313" s="67" t="s">
        <v>767</v>
      </c>
      <c r="B313" s="64" t="s">
        <v>1066</v>
      </c>
      <c r="C313" s="77"/>
      <c r="D313" s="78">
        <v>1</v>
      </c>
      <c r="E313" s="42">
        <v>5</v>
      </c>
      <c r="F313" s="96">
        <v>11.623699999999999</v>
      </c>
    </row>
    <row r="314" spans="1:6" ht="15.75" customHeight="1">
      <c r="A314" s="67" t="s">
        <v>767</v>
      </c>
      <c r="B314" s="64" t="s">
        <v>1067</v>
      </c>
      <c r="C314" s="77"/>
      <c r="D314" s="78">
        <v>1</v>
      </c>
      <c r="E314" s="42">
        <v>7</v>
      </c>
      <c r="F314" s="96">
        <v>17.122479999999999</v>
      </c>
    </row>
    <row r="315" spans="1:6" ht="15.75" customHeight="1">
      <c r="A315" s="67" t="s">
        <v>767</v>
      </c>
      <c r="B315" s="64" t="s">
        <v>1068</v>
      </c>
      <c r="C315" s="77"/>
      <c r="D315" s="78">
        <v>1</v>
      </c>
      <c r="E315" s="42">
        <v>7</v>
      </c>
      <c r="F315" s="96">
        <v>16.894559999999998</v>
      </c>
    </row>
    <row r="316" spans="1:6" ht="15.75" customHeight="1">
      <c r="A316" s="67" t="s">
        <v>767</v>
      </c>
      <c r="B316" s="64" t="s">
        <v>1069</v>
      </c>
      <c r="C316" s="77"/>
      <c r="D316" s="78">
        <v>1</v>
      </c>
      <c r="E316" s="42">
        <v>5</v>
      </c>
      <c r="F316" s="96">
        <v>11.224320000000001</v>
      </c>
    </row>
    <row r="317" spans="1:6" ht="15.75" customHeight="1">
      <c r="A317" s="67" t="s">
        <v>767</v>
      </c>
      <c r="B317" s="64" t="s">
        <v>1070</v>
      </c>
      <c r="C317" s="77"/>
      <c r="D317" s="81">
        <v>1</v>
      </c>
      <c r="E317" s="42">
        <v>7</v>
      </c>
      <c r="F317" s="96">
        <v>14.80119</v>
      </c>
    </row>
    <row r="318" spans="1:6" ht="15.75" customHeight="1">
      <c r="A318" s="67" t="s">
        <v>767</v>
      </c>
      <c r="B318" s="64" t="s">
        <v>1071</v>
      </c>
      <c r="C318" s="77"/>
      <c r="D318" s="78">
        <v>1</v>
      </c>
      <c r="E318" s="42">
        <v>5</v>
      </c>
      <c r="F318" s="96">
        <v>17.031669999999998</v>
      </c>
    </row>
    <row r="319" spans="1:6" ht="15.75" customHeight="1">
      <c r="A319" s="67" t="s">
        <v>767</v>
      </c>
      <c r="B319" s="64" t="s">
        <v>1072</v>
      </c>
      <c r="C319" s="77"/>
      <c r="D319" s="78">
        <v>1</v>
      </c>
      <c r="E319" s="42">
        <v>7</v>
      </c>
      <c r="F319" s="96">
        <v>16.838730000000002</v>
      </c>
    </row>
    <row r="320" spans="1:6" ht="15.75" customHeight="1">
      <c r="A320" s="67" t="s">
        <v>767</v>
      </c>
      <c r="B320" s="64" t="s">
        <v>1073</v>
      </c>
      <c r="C320" s="77"/>
      <c r="D320" s="78">
        <v>1</v>
      </c>
      <c r="E320" s="42">
        <v>5</v>
      </c>
      <c r="F320" s="96">
        <v>11.37642</v>
      </c>
    </row>
    <row r="321" spans="1:6" ht="15.75" customHeight="1">
      <c r="A321" s="67" t="s">
        <v>767</v>
      </c>
      <c r="B321" s="64" t="s">
        <v>144</v>
      </c>
      <c r="C321" s="77"/>
      <c r="D321" s="78">
        <v>1</v>
      </c>
      <c r="E321" s="42">
        <v>7</v>
      </c>
      <c r="F321" s="96">
        <v>11.333410000000001</v>
      </c>
    </row>
    <row r="322" spans="1:6" ht="15.75" customHeight="1">
      <c r="A322" s="67" t="s">
        <v>767</v>
      </c>
      <c r="B322" s="64" t="s">
        <v>1074</v>
      </c>
      <c r="C322" s="77"/>
      <c r="D322" s="81">
        <v>1</v>
      </c>
      <c r="E322" s="42">
        <v>5</v>
      </c>
      <c r="F322" s="96">
        <v>16.582180000000001</v>
      </c>
    </row>
    <row r="323" spans="1:6" ht="15.75" customHeight="1">
      <c r="A323" s="67" t="s">
        <v>767</v>
      </c>
      <c r="B323" s="64" t="s">
        <v>1075</v>
      </c>
      <c r="C323" s="77"/>
      <c r="D323" s="78">
        <v>1</v>
      </c>
      <c r="E323" s="42">
        <v>7</v>
      </c>
      <c r="F323" s="96">
        <v>14.783469999999999</v>
      </c>
    </row>
    <row r="324" spans="1:6" ht="15.75" customHeight="1">
      <c r="A324" s="67" t="s">
        <v>767</v>
      </c>
      <c r="B324" s="64" t="s">
        <v>1076</v>
      </c>
      <c r="C324" s="77"/>
      <c r="D324" s="78">
        <v>1</v>
      </c>
      <c r="E324" s="42">
        <v>7</v>
      </c>
      <c r="F324" s="96">
        <v>15.087719999999999</v>
      </c>
    </row>
    <row r="325" spans="1:6" ht="15.75" customHeight="1">
      <c r="A325" s="67" t="s">
        <v>767</v>
      </c>
      <c r="B325" s="64" t="s">
        <v>1077</v>
      </c>
      <c r="C325" s="77"/>
      <c r="D325" s="78">
        <v>1</v>
      </c>
      <c r="E325" s="42">
        <v>5</v>
      </c>
      <c r="F325" s="96">
        <v>11.330690000000001</v>
      </c>
    </row>
    <row r="326" spans="1:6" ht="15.75" customHeight="1">
      <c r="A326" s="67" t="s">
        <v>767</v>
      </c>
      <c r="B326" s="64" t="s">
        <v>1078</v>
      </c>
      <c r="C326" s="77"/>
      <c r="D326" s="78">
        <v>1</v>
      </c>
      <c r="E326" s="42">
        <v>7</v>
      </c>
      <c r="F326" s="96">
        <v>11.25666</v>
      </c>
    </row>
    <row r="327" spans="1:6" ht="15.75" customHeight="1">
      <c r="A327" s="67" t="s">
        <v>767</v>
      </c>
      <c r="B327" s="64" t="s">
        <v>1079</v>
      </c>
      <c r="C327" s="77"/>
      <c r="D327" s="81">
        <v>1</v>
      </c>
      <c r="E327" s="42">
        <v>5</v>
      </c>
      <c r="F327" s="96">
        <v>11.220129999999999</v>
      </c>
    </row>
    <row r="328" spans="1:6" ht="16.5" customHeight="1">
      <c r="A328" s="67" t="s">
        <v>767</v>
      </c>
      <c r="B328" s="64" t="s">
        <v>1080</v>
      </c>
      <c r="C328" s="77"/>
      <c r="D328" s="78">
        <v>1</v>
      </c>
      <c r="E328" s="42">
        <v>7</v>
      </c>
      <c r="F328" s="96">
        <v>11.17601</v>
      </c>
    </row>
    <row r="329" spans="1:6" ht="15.75" customHeight="1">
      <c r="A329" s="67" t="s">
        <v>767</v>
      </c>
      <c r="B329" s="64" t="s">
        <v>1081</v>
      </c>
      <c r="C329" s="77"/>
      <c r="D329" s="78">
        <v>1</v>
      </c>
      <c r="E329" s="42">
        <v>7</v>
      </c>
      <c r="F329" s="96">
        <v>11.37002</v>
      </c>
    </row>
    <row r="330" spans="1:6" ht="15.75" customHeight="1">
      <c r="A330" s="67" t="s">
        <v>767</v>
      </c>
      <c r="B330" s="64" t="s">
        <v>1082</v>
      </c>
      <c r="C330" s="77"/>
      <c r="D330" s="78">
        <v>1</v>
      </c>
      <c r="E330" s="42">
        <v>7</v>
      </c>
      <c r="F330" s="96">
        <v>11.30503</v>
      </c>
    </row>
    <row r="331" spans="1:6" ht="15.75" customHeight="1">
      <c r="A331" s="67" t="s">
        <v>767</v>
      </c>
      <c r="B331" s="64" t="s">
        <v>1083</v>
      </c>
      <c r="C331" s="77"/>
      <c r="D331" s="78">
        <v>1</v>
      </c>
      <c r="E331" s="42">
        <v>7</v>
      </c>
      <c r="F331" s="96">
        <v>11.34314</v>
      </c>
    </row>
    <row r="332" spans="1:6" ht="15.75" customHeight="1">
      <c r="A332" s="67" t="s">
        <v>767</v>
      </c>
      <c r="B332" s="64" t="s">
        <v>1084</v>
      </c>
      <c r="C332" s="77"/>
      <c r="D332" s="81">
        <v>1</v>
      </c>
      <c r="E332" s="42">
        <v>7</v>
      </c>
      <c r="F332" s="96">
        <v>14.54908</v>
      </c>
    </row>
    <row r="333" spans="1:6" ht="15.75" customHeight="1">
      <c r="A333" s="67" t="s">
        <v>767</v>
      </c>
      <c r="B333" s="64" t="s">
        <v>1085</v>
      </c>
      <c r="C333" s="77"/>
      <c r="D333" s="78">
        <v>1</v>
      </c>
      <c r="E333" s="42">
        <v>5</v>
      </c>
      <c r="F333" s="96">
        <v>11.224320000000001</v>
      </c>
    </row>
    <row r="334" spans="1:6" ht="15.75" customHeight="1">
      <c r="A334" s="67" t="s">
        <v>767</v>
      </c>
      <c r="B334" s="64" t="s">
        <v>1086</v>
      </c>
      <c r="C334" s="77"/>
      <c r="D334" s="78">
        <v>1</v>
      </c>
      <c r="E334" s="42">
        <v>5</v>
      </c>
      <c r="F334" s="96">
        <v>11.29824</v>
      </c>
    </row>
    <row r="335" spans="1:6" ht="15.75" customHeight="1">
      <c r="A335" s="67" t="s">
        <v>767</v>
      </c>
      <c r="B335" s="64" t="s">
        <v>1087</v>
      </c>
      <c r="C335" s="77"/>
      <c r="D335" s="78">
        <v>1</v>
      </c>
      <c r="E335" s="42">
        <v>7</v>
      </c>
      <c r="F335" s="96">
        <v>15.29848</v>
      </c>
    </row>
    <row r="336" spans="1:6" ht="15.75" customHeight="1">
      <c r="A336" s="67" t="s">
        <v>767</v>
      </c>
      <c r="B336" s="64" t="s">
        <v>1088</v>
      </c>
      <c r="C336" s="77"/>
      <c r="D336" s="78">
        <v>1</v>
      </c>
      <c r="E336" s="42">
        <v>5</v>
      </c>
      <c r="F336" s="96">
        <v>16.582180000000001</v>
      </c>
    </row>
    <row r="337" spans="1:6" ht="15.75" customHeight="1">
      <c r="A337" s="67" t="s">
        <v>767</v>
      </c>
      <c r="B337" s="64" t="s">
        <v>1089</v>
      </c>
      <c r="C337" s="77"/>
      <c r="D337" s="81">
        <v>1</v>
      </c>
      <c r="E337" s="42">
        <v>7</v>
      </c>
      <c r="F337" s="96">
        <v>16.582180000000001</v>
      </c>
    </row>
    <row r="338" spans="1:6" ht="15.75" customHeight="1">
      <c r="A338" s="67" t="s">
        <v>767</v>
      </c>
      <c r="B338" s="64" t="s">
        <v>1090</v>
      </c>
      <c r="C338" s="77"/>
      <c r="D338" s="78">
        <v>1</v>
      </c>
      <c r="E338" s="42">
        <v>7</v>
      </c>
      <c r="F338" s="96">
        <v>8.1497700000000002</v>
      </c>
    </row>
    <row r="339" spans="1:6" ht="15.75" customHeight="1">
      <c r="A339" s="67" t="s">
        <v>767</v>
      </c>
      <c r="B339" s="64" t="s">
        <v>1091</v>
      </c>
      <c r="C339" s="77"/>
      <c r="D339" s="78">
        <v>1</v>
      </c>
      <c r="E339" s="42">
        <v>7</v>
      </c>
      <c r="F339" s="96">
        <v>11.32199</v>
      </c>
    </row>
    <row r="340" spans="1:6" ht="15.75" customHeight="1">
      <c r="A340" s="67" t="s">
        <v>767</v>
      </c>
      <c r="B340" s="64" t="s">
        <v>1092</v>
      </c>
      <c r="C340" s="77"/>
      <c r="D340" s="78">
        <v>1</v>
      </c>
      <c r="E340" s="42">
        <v>5</v>
      </c>
      <c r="F340" s="96">
        <v>16.582180000000001</v>
      </c>
    </row>
    <row r="341" spans="1:6" ht="15.75" customHeight="1">
      <c r="A341" s="67" t="s">
        <v>767</v>
      </c>
      <c r="B341" s="64" t="s">
        <v>1093</v>
      </c>
      <c r="C341" s="77"/>
      <c r="D341" s="78">
        <v>1</v>
      </c>
      <c r="E341" s="42">
        <v>5</v>
      </c>
      <c r="F341" s="96">
        <v>14.821400000000001</v>
      </c>
    </row>
    <row r="342" spans="1:6" ht="15.75" customHeight="1">
      <c r="A342" s="67" t="s">
        <v>767</v>
      </c>
      <c r="B342" s="64" t="s">
        <v>1094</v>
      </c>
      <c r="C342" s="77"/>
      <c r="D342" s="81">
        <v>1</v>
      </c>
      <c r="E342" s="42">
        <v>5</v>
      </c>
      <c r="F342" s="96">
        <v>22.308050000000001</v>
      </c>
    </row>
    <row r="343" spans="1:6" ht="15.75" customHeight="1">
      <c r="A343" s="67" t="s">
        <v>767</v>
      </c>
      <c r="B343" s="64" t="s">
        <v>1095</v>
      </c>
      <c r="C343" s="77"/>
      <c r="D343" s="78">
        <v>1</v>
      </c>
      <c r="E343" s="42">
        <v>7</v>
      </c>
      <c r="F343" s="96">
        <v>11.170199999999999</v>
      </c>
    </row>
    <row r="344" spans="1:6" ht="15.75" customHeight="1">
      <c r="A344" s="67" t="s">
        <v>767</v>
      </c>
      <c r="B344" s="64" t="s">
        <v>1096</v>
      </c>
      <c r="C344" s="77"/>
      <c r="D344" s="78">
        <v>1</v>
      </c>
      <c r="E344" s="42">
        <v>7</v>
      </c>
      <c r="F344" s="96">
        <v>17.113</v>
      </c>
    </row>
    <row r="345" spans="1:6" ht="15.75" customHeight="1">
      <c r="A345" s="67" t="s">
        <v>767</v>
      </c>
      <c r="B345" s="64" t="s">
        <v>1097</v>
      </c>
      <c r="C345" s="77"/>
      <c r="D345" s="78">
        <v>1</v>
      </c>
      <c r="E345" s="42">
        <v>5</v>
      </c>
      <c r="F345" s="96">
        <v>11.25666</v>
      </c>
    </row>
    <row r="346" spans="1:6" ht="15.75" customHeight="1">
      <c r="A346" s="67" t="s">
        <v>767</v>
      </c>
      <c r="B346" s="64" t="s">
        <v>1098</v>
      </c>
      <c r="C346" s="77"/>
      <c r="D346" s="78">
        <v>1</v>
      </c>
      <c r="E346" s="42">
        <v>5</v>
      </c>
      <c r="F346" s="96">
        <v>11.384729999999999</v>
      </c>
    </row>
    <row r="347" spans="1:6" ht="15.75" customHeight="1">
      <c r="A347" s="67" t="s">
        <v>767</v>
      </c>
      <c r="B347" s="64" t="s">
        <v>1099</v>
      </c>
      <c r="C347" s="77"/>
      <c r="D347" s="81">
        <v>1</v>
      </c>
      <c r="E347" s="42">
        <v>7</v>
      </c>
      <c r="F347" s="96">
        <v>16.572949999999999</v>
      </c>
    </row>
    <row r="348" spans="1:6" ht="15.75" customHeight="1">
      <c r="A348" s="67" t="s">
        <v>767</v>
      </c>
      <c r="B348" s="64" t="s">
        <v>1100</v>
      </c>
      <c r="C348" s="77"/>
      <c r="D348" s="78">
        <v>1</v>
      </c>
      <c r="E348" s="42">
        <v>7</v>
      </c>
      <c r="F348" s="96">
        <v>8.1380199999999991</v>
      </c>
    </row>
    <row r="349" spans="1:6" ht="15.75" customHeight="1">
      <c r="A349" s="67" t="s">
        <v>767</v>
      </c>
      <c r="B349" s="64" t="s">
        <v>1101</v>
      </c>
      <c r="C349" s="77"/>
      <c r="D349" s="78">
        <v>1</v>
      </c>
      <c r="E349" s="42">
        <v>7</v>
      </c>
      <c r="F349" s="96">
        <v>7.9621300000000002</v>
      </c>
    </row>
    <row r="350" spans="1:6" ht="15.75" customHeight="1">
      <c r="A350" s="67" t="s">
        <v>767</v>
      </c>
      <c r="B350" s="64" t="s">
        <v>1102</v>
      </c>
      <c r="C350" s="77"/>
      <c r="D350" s="78">
        <v>1</v>
      </c>
      <c r="E350" s="42">
        <v>5</v>
      </c>
      <c r="F350" s="96">
        <v>11.37003</v>
      </c>
    </row>
    <row r="351" spans="1:6" ht="15.75" customHeight="1">
      <c r="A351" s="67" t="s">
        <v>767</v>
      </c>
      <c r="B351" s="64" t="s">
        <v>1103</v>
      </c>
      <c r="C351" s="77"/>
      <c r="D351" s="78">
        <v>1</v>
      </c>
      <c r="E351" s="42">
        <v>7</v>
      </c>
      <c r="F351" s="96">
        <v>11.24775</v>
      </c>
    </row>
    <row r="352" spans="1:6" ht="15.75" customHeight="1">
      <c r="A352" s="67" t="s">
        <v>767</v>
      </c>
      <c r="B352" s="64" t="s">
        <v>1104</v>
      </c>
      <c r="C352" s="77"/>
      <c r="D352" s="81">
        <v>1</v>
      </c>
      <c r="E352" s="42">
        <v>7</v>
      </c>
      <c r="F352" s="96">
        <v>14.54907</v>
      </c>
    </row>
    <row r="353" spans="1:6" ht="15.75" customHeight="1">
      <c r="A353" s="67" t="s">
        <v>767</v>
      </c>
      <c r="B353" s="64" t="s">
        <v>1105</v>
      </c>
      <c r="C353" s="77"/>
      <c r="D353" s="78">
        <v>1</v>
      </c>
      <c r="E353" s="42">
        <v>5</v>
      </c>
      <c r="F353" s="96">
        <v>9.2565899999999992</v>
      </c>
    </row>
    <row r="354" spans="1:6" ht="15.75" customHeight="1">
      <c r="A354" s="67" t="s">
        <v>767</v>
      </c>
      <c r="B354" s="64" t="s">
        <v>1106</v>
      </c>
      <c r="C354" s="77"/>
      <c r="D354" s="78">
        <v>1</v>
      </c>
      <c r="E354" s="42">
        <v>7</v>
      </c>
      <c r="F354" s="96">
        <v>11.18033</v>
      </c>
    </row>
    <row r="355" spans="1:6" ht="15.75" customHeight="1">
      <c r="A355" s="67" t="s">
        <v>767</v>
      </c>
      <c r="B355" s="64" t="s">
        <v>1107</v>
      </c>
      <c r="C355" s="77"/>
      <c r="D355" s="78">
        <v>1</v>
      </c>
      <c r="E355" s="42">
        <v>7</v>
      </c>
      <c r="F355" s="96">
        <v>14.875310000000001</v>
      </c>
    </row>
    <row r="356" spans="1:6" ht="15.75" customHeight="1">
      <c r="A356" s="67" t="s">
        <v>767</v>
      </c>
      <c r="B356" s="64" t="s">
        <v>1108</v>
      </c>
      <c r="C356" s="77"/>
      <c r="D356" s="78">
        <v>1</v>
      </c>
      <c r="E356" s="42">
        <v>7</v>
      </c>
      <c r="F356" s="96">
        <v>7.9252799999999999</v>
      </c>
    </row>
    <row r="357" spans="1:6" ht="15.75" customHeight="1">
      <c r="A357" s="67" t="s">
        <v>767</v>
      </c>
      <c r="B357" s="64" t="s">
        <v>1109</v>
      </c>
      <c r="C357" s="77"/>
      <c r="D357" s="81">
        <v>1</v>
      </c>
      <c r="E357" s="42">
        <v>7</v>
      </c>
      <c r="F357" s="96">
        <v>11.31461</v>
      </c>
    </row>
    <row r="358" spans="1:6" ht="16.5" customHeight="1">
      <c r="A358" s="67" t="s">
        <v>767</v>
      </c>
      <c r="B358" s="64" t="s">
        <v>1110</v>
      </c>
      <c r="C358" s="77"/>
      <c r="D358" s="78">
        <v>1</v>
      </c>
      <c r="E358" s="42">
        <v>8</v>
      </c>
      <c r="F358" s="96">
        <v>11.234349999999999</v>
      </c>
    </row>
    <row r="359" spans="1:6" ht="15.75" customHeight="1">
      <c r="A359" s="67" t="s">
        <v>767</v>
      </c>
      <c r="B359" s="64" t="s">
        <v>1111</v>
      </c>
      <c r="C359" s="77"/>
      <c r="D359" s="78">
        <v>1</v>
      </c>
      <c r="E359" s="42">
        <v>7.5</v>
      </c>
      <c r="F359" s="96">
        <v>16.877929999999999</v>
      </c>
    </row>
    <row r="360" spans="1:6" ht="15.75" customHeight="1">
      <c r="A360" s="67" t="s">
        <v>767</v>
      </c>
      <c r="B360" s="64" t="s">
        <v>1112</v>
      </c>
      <c r="C360" s="77"/>
      <c r="D360" s="78">
        <v>1</v>
      </c>
      <c r="E360" s="42">
        <v>7</v>
      </c>
      <c r="F360" s="96">
        <v>11.24489</v>
      </c>
    </row>
    <row r="361" spans="1:6" ht="15.75" customHeight="1">
      <c r="A361" s="67" t="s">
        <v>767</v>
      </c>
      <c r="B361" s="64" t="s">
        <v>1113</v>
      </c>
      <c r="C361" s="77"/>
      <c r="D361" s="78">
        <v>1</v>
      </c>
      <c r="E361" s="42">
        <v>5</v>
      </c>
      <c r="F361" s="96">
        <v>15.29847</v>
      </c>
    </row>
    <row r="362" spans="1:6" ht="15.75" customHeight="1">
      <c r="A362" s="67" t="s">
        <v>767</v>
      </c>
      <c r="B362" s="64" t="s">
        <v>1114</v>
      </c>
      <c r="C362" s="77"/>
      <c r="D362" s="81">
        <v>1</v>
      </c>
      <c r="E362" s="42">
        <v>7</v>
      </c>
      <c r="F362" s="96">
        <v>11.323499999999999</v>
      </c>
    </row>
    <row r="363" spans="1:6" ht="15.75" customHeight="1">
      <c r="A363" s="67" t="s">
        <v>767</v>
      </c>
      <c r="B363" s="64" t="s">
        <v>1115</v>
      </c>
      <c r="C363" s="77"/>
      <c r="D363" s="78">
        <v>1</v>
      </c>
      <c r="E363" s="42">
        <v>5</v>
      </c>
      <c r="F363" s="96">
        <v>11.24489</v>
      </c>
    </row>
    <row r="364" spans="1:6" ht="15.75" customHeight="1">
      <c r="A364" s="67" t="s">
        <v>767</v>
      </c>
      <c r="B364" s="64" t="s">
        <v>1116</v>
      </c>
      <c r="C364" s="77"/>
      <c r="D364" s="78">
        <v>1</v>
      </c>
      <c r="E364" s="42">
        <v>5</v>
      </c>
      <c r="F364" s="96">
        <v>11.34873</v>
      </c>
    </row>
    <row r="365" spans="1:6" ht="15.75" customHeight="1">
      <c r="A365" s="67" t="s">
        <v>767</v>
      </c>
      <c r="B365" s="64" t="s">
        <v>1117</v>
      </c>
      <c r="C365" s="77"/>
      <c r="D365" s="78">
        <v>1</v>
      </c>
      <c r="E365" s="42">
        <v>5</v>
      </c>
      <c r="F365" s="96">
        <v>11.23901</v>
      </c>
    </row>
    <row r="366" spans="1:6" ht="15.75" customHeight="1">
      <c r="A366" s="67" t="s">
        <v>767</v>
      </c>
      <c r="B366" s="64" t="s">
        <v>1118</v>
      </c>
      <c r="C366" s="77"/>
      <c r="D366" s="78">
        <v>1</v>
      </c>
      <c r="E366" s="42">
        <v>5</v>
      </c>
      <c r="F366" s="96">
        <v>11.3146</v>
      </c>
    </row>
    <row r="367" spans="1:6" ht="15.75" customHeight="1">
      <c r="A367" s="67" t="s">
        <v>767</v>
      </c>
      <c r="B367" s="64" t="s">
        <v>1119</v>
      </c>
      <c r="C367" s="77"/>
      <c r="D367" s="81">
        <v>1</v>
      </c>
      <c r="E367" s="42">
        <v>5</v>
      </c>
      <c r="F367" s="96">
        <v>11.37003</v>
      </c>
    </row>
    <row r="368" spans="1:6" ht="15.75" customHeight="1">
      <c r="A368" s="67" t="s">
        <v>767</v>
      </c>
      <c r="B368" s="64" t="s">
        <v>1120</v>
      </c>
      <c r="C368" s="77"/>
      <c r="D368" s="78">
        <v>1</v>
      </c>
      <c r="E368" s="42">
        <v>4</v>
      </c>
      <c r="F368" s="96">
        <v>11.31714</v>
      </c>
    </row>
    <row r="369" spans="1:6" ht="15.75" customHeight="1">
      <c r="A369" s="67" t="s">
        <v>767</v>
      </c>
      <c r="B369" s="64" t="s">
        <v>1121</v>
      </c>
      <c r="C369" s="77"/>
      <c r="D369" s="78">
        <v>1</v>
      </c>
      <c r="E369" s="42">
        <v>7</v>
      </c>
      <c r="F369" s="96">
        <v>11.312620000000001</v>
      </c>
    </row>
    <row r="370" spans="1:6" ht="15.75" customHeight="1">
      <c r="A370" s="67" t="s">
        <v>767</v>
      </c>
      <c r="B370" s="64" t="s">
        <v>1122</v>
      </c>
      <c r="C370" s="77"/>
      <c r="D370" s="78">
        <v>1</v>
      </c>
      <c r="E370" s="42">
        <v>5</v>
      </c>
      <c r="F370" s="96">
        <v>11.31461</v>
      </c>
    </row>
    <row r="371" spans="1:6" ht="15.75" customHeight="1">
      <c r="A371" s="67" t="s">
        <v>767</v>
      </c>
      <c r="B371" s="64" t="s">
        <v>1123</v>
      </c>
      <c r="C371" s="77"/>
      <c r="D371" s="78">
        <v>1</v>
      </c>
      <c r="E371" s="42">
        <v>7</v>
      </c>
      <c r="F371" s="96">
        <v>11.169510000000001</v>
      </c>
    </row>
    <row r="372" spans="1:6" ht="15.75" customHeight="1">
      <c r="A372" s="67" t="s">
        <v>767</v>
      </c>
      <c r="B372" s="64" t="s">
        <v>1124</v>
      </c>
      <c r="C372" s="77"/>
      <c r="D372" s="81">
        <v>1</v>
      </c>
      <c r="E372" s="42">
        <v>7</v>
      </c>
      <c r="F372" s="96">
        <v>11.24489</v>
      </c>
    </row>
    <row r="373" spans="1:6" ht="15.75" customHeight="1">
      <c r="A373" s="67" t="s">
        <v>767</v>
      </c>
      <c r="B373" s="64" t="s">
        <v>1125</v>
      </c>
      <c r="C373" s="77"/>
      <c r="D373" s="78">
        <v>1</v>
      </c>
      <c r="E373" s="42">
        <v>5</v>
      </c>
      <c r="F373" s="96">
        <v>11.23066</v>
      </c>
    </row>
    <row r="374" spans="1:6" ht="15.75" customHeight="1">
      <c r="A374" s="67" t="s">
        <v>767</v>
      </c>
      <c r="B374" s="37" t="s">
        <v>1126</v>
      </c>
      <c r="C374" s="77"/>
      <c r="D374" s="78">
        <v>1</v>
      </c>
      <c r="E374" s="42">
        <v>5</v>
      </c>
      <c r="F374" s="96">
        <v>11.215249999999999</v>
      </c>
    </row>
    <row r="375" spans="1:6" ht="15.75" customHeight="1">
      <c r="A375" s="67" t="s">
        <v>767</v>
      </c>
      <c r="B375" s="64" t="s">
        <v>1127</v>
      </c>
      <c r="C375" s="77"/>
      <c r="D375" s="78">
        <v>1</v>
      </c>
      <c r="E375" s="42">
        <v>7</v>
      </c>
      <c r="F375" s="96">
        <v>11.323499999999999</v>
      </c>
    </row>
    <row r="376" spans="1:6" ht="15.75" customHeight="1">
      <c r="A376" s="67" t="s">
        <v>767</v>
      </c>
      <c r="B376" s="64" t="s">
        <v>1128</v>
      </c>
      <c r="C376" s="77"/>
      <c r="D376" s="78">
        <v>1</v>
      </c>
      <c r="E376" s="42">
        <v>7</v>
      </c>
      <c r="F376" s="96">
        <v>17.241890000000001</v>
      </c>
    </row>
    <row r="377" spans="1:6" ht="15.75" customHeight="1">
      <c r="A377" s="67" t="s">
        <v>767</v>
      </c>
      <c r="B377" s="64" t="s">
        <v>1129</v>
      </c>
      <c r="C377" s="77"/>
      <c r="D377" s="81">
        <v>1</v>
      </c>
      <c r="E377" s="42">
        <v>7</v>
      </c>
      <c r="F377" s="96">
        <v>9.0318900000000006</v>
      </c>
    </row>
    <row r="378" spans="1:6" ht="15.75" customHeight="1">
      <c r="A378" s="67" t="s">
        <v>767</v>
      </c>
      <c r="B378" s="64" t="s">
        <v>1130</v>
      </c>
      <c r="C378" s="77"/>
      <c r="D378" s="78">
        <v>1</v>
      </c>
      <c r="E378" s="42">
        <v>7</v>
      </c>
      <c r="F378" s="96">
        <v>8.3991900000000008</v>
      </c>
    </row>
    <row r="379" spans="1:6" ht="15.75" customHeight="1">
      <c r="A379" s="67" t="s">
        <v>767</v>
      </c>
      <c r="B379" s="64" t="s">
        <v>1131</v>
      </c>
      <c r="C379" s="77"/>
      <c r="D379" s="78">
        <v>1</v>
      </c>
      <c r="E379" s="42">
        <v>7</v>
      </c>
      <c r="F379" s="96">
        <v>11.170199999999999</v>
      </c>
    </row>
    <row r="380" spans="1:6" ht="15.75" customHeight="1">
      <c r="A380" s="67" t="s">
        <v>767</v>
      </c>
      <c r="B380" s="64" t="s">
        <v>1132</v>
      </c>
      <c r="C380" s="77"/>
      <c r="D380" s="78">
        <v>1</v>
      </c>
      <c r="E380" s="42">
        <v>5</v>
      </c>
      <c r="F380" s="96">
        <v>11.228199999999999</v>
      </c>
    </row>
    <row r="381" spans="1:6" ht="15.75" customHeight="1">
      <c r="A381" s="67" t="s">
        <v>767</v>
      </c>
      <c r="B381" s="64" t="s">
        <v>1133</v>
      </c>
      <c r="C381" s="77"/>
      <c r="D381" s="78">
        <v>1</v>
      </c>
      <c r="E381" s="42">
        <v>5</v>
      </c>
      <c r="F381" s="96">
        <v>17.109929999999999</v>
      </c>
    </row>
    <row r="382" spans="1:6" ht="15.75" customHeight="1">
      <c r="A382" s="67" t="s">
        <v>767</v>
      </c>
      <c r="B382" s="64" t="s">
        <v>1134</v>
      </c>
      <c r="C382" s="77"/>
      <c r="D382" s="81">
        <v>1</v>
      </c>
      <c r="E382" s="42">
        <v>5</v>
      </c>
      <c r="F382" s="96">
        <v>11.262449999999999</v>
      </c>
    </row>
    <row r="383" spans="1:6" ht="15.75" customHeight="1">
      <c r="A383" s="67" t="s">
        <v>767</v>
      </c>
      <c r="B383" s="64" t="s">
        <v>1135</v>
      </c>
      <c r="C383" s="77"/>
      <c r="D383" s="78">
        <v>1</v>
      </c>
      <c r="E383" s="42">
        <v>7</v>
      </c>
      <c r="F383" s="96">
        <v>11.34473</v>
      </c>
    </row>
    <row r="384" spans="1:6" ht="15.75" customHeight="1">
      <c r="A384" s="67" t="s">
        <v>767</v>
      </c>
      <c r="B384" s="64" t="s">
        <v>1136</v>
      </c>
      <c r="C384" s="77"/>
      <c r="D384" s="78">
        <v>1</v>
      </c>
      <c r="E384" s="42">
        <v>5</v>
      </c>
      <c r="F384" s="96">
        <v>11.330679999999999</v>
      </c>
    </row>
    <row r="385" spans="1:6" ht="15.75" customHeight="1">
      <c r="A385" s="67" t="s">
        <v>767</v>
      </c>
      <c r="B385" s="64" t="s">
        <v>1137</v>
      </c>
      <c r="C385" s="77"/>
      <c r="D385" s="78">
        <v>1</v>
      </c>
      <c r="E385" s="42">
        <v>7</v>
      </c>
      <c r="F385" s="96">
        <v>20.098469999999999</v>
      </c>
    </row>
    <row r="386" spans="1:6" ht="15.75" customHeight="1">
      <c r="A386" s="67" t="s">
        <v>767</v>
      </c>
      <c r="B386" s="64" t="s">
        <v>1138</v>
      </c>
      <c r="C386" s="77"/>
      <c r="D386" s="78">
        <v>1</v>
      </c>
      <c r="E386" s="42">
        <v>7</v>
      </c>
      <c r="F386" s="96">
        <v>14.85571</v>
      </c>
    </row>
    <row r="387" spans="1:6" ht="15.75" customHeight="1">
      <c r="A387" s="67" t="s">
        <v>767</v>
      </c>
      <c r="B387" s="64" t="s">
        <v>1139</v>
      </c>
      <c r="C387" s="77"/>
      <c r="D387" s="81">
        <v>1</v>
      </c>
      <c r="E387" s="42">
        <v>5</v>
      </c>
      <c r="F387" s="96">
        <v>11.224320000000001</v>
      </c>
    </row>
    <row r="388" spans="1:6" ht="15.75" customHeight="1">
      <c r="A388" s="67" t="s">
        <v>767</v>
      </c>
      <c r="B388" s="64" t="s">
        <v>1140</v>
      </c>
      <c r="C388" s="77"/>
      <c r="D388" s="78">
        <v>1</v>
      </c>
      <c r="E388" s="42">
        <v>5</v>
      </c>
      <c r="F388" s="96">
        <v>11.323499999999999</v>
      </c>
    </row>
    <row r="389" spans="1:6" ht="15.75" customHeight="1">
      <c r="A389" s="67" t="s">
        <v>767</v>
      </c>
      <c r="B389" s="64" t="s">
        <v>1141</v>
      </c>
      <c r="C389" s="77"/>
      <c r="D389" s="78">
        <v>1</v>
      </c>
      <c r="E389" s="42">
        <v>7</v>
      </c>
      <c r="F389" s="96">
        <v>7.95932</v>
      </c>
    </row>
    <row r="390" spans="1:6" ht="15.75" customHeight="1">
      <c r="A390" s="67" t="s">
        <v>767</v>
      </c>
      <c r="B390" s="64" t="s">
        <v>1142</v>
      </c>
      <c r="C390" s="77"/>
      <c r="D390" s="78">
        <v>1</v>
      </c>
      <c r="E390" s="42">
        <v>7</v>
      </c>
      <c r="F390" s="96">
        <v>11.37642</v>
      </c>
    </row>
    <row r="391" spans="1:6" ht="15.75" customHeight="1">
      <c r="A391" s="67" t="s">
        <v>767</v>
      </c>
      <c r="B391" s="64" t="s">
        <v>1143</v>
      </c>
      <c r="C391" s="77"/>
      <c r="D391" s="78">
        <v>1</v>
      </c>
      <c r="E391" s="42">
        <v>7</v>
      </c>
      <c r="F391" s="96">
        <v>14.739789999999999</v>
      </c>
    </row>
    <row r="392" spans="1:6" ht="15.75" customHeight="1">
      <c r="A392" s="67" t="s">
        <v>767</v>
      </c>
      <c r="B392" s="64" t="s">
        <v>1144</v>
      </c>
      <c r="C392" s="77"/>
      <c r="D392" s="81">
        <v>1</v>
      </c>
      <c r="E392" s="42">
        <v>7</v>
      </c>
      <c r="F392" s="96">
        <v>14.54908</v>
      </c>
    </row>
    <row r="393" spans="1:6" ht="15.75" customHeight="1">
      <c r="A393" s="67" t="s">
        <v>767</v>
      </c>
      <c r="B393" s="64" t="s">
        <v>1145</v>
      </c>
      <c r="C393" s="77"/>
      <c r="D393" s="78">
        <v>1</v>
      </c>
      <c r="E393" s="42">
        <v>5</v>
      </c>
      <c r="F393" s="96">
        <v>11.330679999999999</v>
      </c>
    </row>
    <row r="394" spans="1:6" ht="15.75" customHeight="1">
      <c r="A394" s="67" t="s">
        <v>767</v>
      </c>
      <c r="B394" s="64" t="s">
        <v>1146</v>
      </c>
      <c r="C394" s="77"/>
      <c r="D394" s="78">
        <v>1</v>
      </c>
      <c r="E394" s="42">
        <v>7</v>
      </c>
      <c r="F394" s="96">
        <v>11.296340000000001</v>
      </c>
    </row>
    <row r="395" spans="1:6" ht="15.75" customHeight="1">
      <c r="A395" s="67" t="s">
        <v>767</v>
      </c>
      <c r="B395" s="64" t="s">
        <v>1147</v>
      </c>
      <c r="C395" s="77"/>
      <c r="D395" s="78">
        <v>1</v>
      </c>
      <c r="E395" s="42">
        <v>7</v>
      </c>
      <c r="F395" s="96">
        <v>8.3261900000000004</v>
      </c>
    </row>
    <row r="396" spans="1:6" ht="15.75" customHeight="1">
      <c r="A396" s="67" t="s">
        <v>767</v>
      </c>
      <c r="B396" s="64" t="s">
        <v>1148</v>
      </c>
      <c r="C396" s="77"/>
      <c r="D396" s="78">
        <v>1</v>
      </c>
      <c r="E396" s="42">
        <v>7</v>
      </c>
      <c r="F396" s="96">
        <v>11.23901</v>
      </c>
    </row>
    <row r="397" spans="1:6" ht="15.75" customHeight="1">
      <c r="A397" s="67" t="s">
        <v>767</v>
      </c>
      <c r="B397" s="64" t="s">
        <v>1149</v>
      </c>
      <c r="C397" s="77"/>
      <c r="D397" s="81">
        <v>1</v>
      </c>
      <c r="E397" s="42">
        <v>5</v>
      </c>
      <c r="F397" s="96">
        <v>11.376429999999999</v>
      </c>
    </row>
    <row r="398" spans="1:6" ht="15.75" customHeight="1">
      <c r="A398" s="67" t="s">
        <v>767</v>
      </c>
      <c r="B398" s="64" t="s">
        <v>1150</v>
      </c>
      <c r="C398" s="77"/>
      <c r="D398" s="78">
        <v>1</v>
      </c>
      <c r="E398" s="42">
        <v>7</v>
      </c>
      <c r="F398" s="96">
        <v>11.262449999999999</v>
      </c>
    </row>
    <row r="399" spans="1:6" ht="15.75" customHeight="1">
      <c r="A399" s="67" t="s">
        <v>767</v>
      </c>
      <c r="B399" s="64" t="s">
        <v>1151</v>
      </c>
      <c r="C399" s="77"/>
      <c r="D399" s="78">
        <v>1</v>
      </c>
      <c r="E399" s="42">
        <v>5</v>
      </c>
      <c r="F399" s="96">
        <v>17.057780000000001</v>
      </c>
    </row>
    <row r="400" spans="1:6" ht="15.75" customHeight="1">
      <c r="A400" s="67" t="s">
        <v>767</v>
      </c>
      <c r="B400" s="64" t="s">
        <v>1152</v>
      </c>
      <c r="C400" s="77"/>
      <c r="D400" s="78">
        <v>1</v>
      </c>
      <c r="E400" s="42">
        <v>7</v>
      </c>
      <c r="F400" s="96">
        <v>11.265829999999999</v>
      </c>
    </row>
    <row r="401" spans="1:6" ht="15.75" customHeight="1">
      <c r="A401" s="67" t="s">
        <v>767</v>
      </c>
      <c r="B401" s="64" t="s">
        <v>1153</v>
      </c>
      <c r="C401" s="77"/>
      <c r="D401" s="78">
        <v>1</v>
      </c>
      <c r="E401" s="42">
        <v>7</v>
      </c>
      <c r="F401" s="96">
        <v>11.34474</v>
      </c>
    </row>
    <row r="402" spans="1:6" ht="15.75" customHeight="1">
      <c r="A402" s="67" t="s">
        <v>767</v>
      </c>
      <c r="B402" s="64" t="s">
        <v>1154</v>
      </c>
      <c r="C402" s="77"/>
      <c r="D402" s="81">
        <v>1</v>
      </c>
      <c r="E402" s="42">
        <v>5</v>
      </c>
      <c r="F402" s="96">
        <v>14.781029999999999</v>
      </c>
    </row>
    <row r="403" spans="1:6" ht="15.75" customHeight="1">
      <c r="A403" s="67" t="s">
        <v>767</v>
      </c>
      <c r="B403" s="64" t="s">
        <v>1155</v>
      </c>
      <c r="C403" s="77"/>
      <c r="D403" s="78">
        <v>1</v>
      </c>
      <c r="E403" s="42">
        <v>7</v>
      </c>
      <c r="F403" s="96">
        <v>15.021570000000001</v>
      </c>
    </row>
    <row r="404" spans="1:6" ht="15.75" customHeight="1">
      <c r="A404" s="67" t="s">
        <v>767</v>
      </c>
      <c r="B404" s="64" t="s">
        <v>1156</v>
      </c>
      <c r="C404" s="77"/>
      <c r="D404" s="78">
        <v>1</v>
      </c>
      <c r="E404" s="42">
        <v>5</v>
      </c>
      <c r="F404" s="96">
        <v>11.283580000000001</v>
      </c>
    </row>
    <row r="405" spans="1:6" ht="15.75" customHeight="1">
      <c r="A405" s="67" t="s">
        <v>767</v>
      </c>
      <c r="B405" s="64" t="s">
        <v>1157</v>
      </c>
      <c r="C405" s="77"/>
      <c r="D405" s="78">
        <v>1</v>
      </c>
      <c r="E405" s="42">
        <v>7</v>
      </c>
      <c r="F405" s="96">
        <v>11.376429999999999</v>
      </c>
    </row>
    <row r="406" spans="1:6" ht="15.75" customHeight="1">
      <c r="A406" s="67" t="s">
        <v>767</v>
      </c>
      <c r="B406" s="64" t="s">
        <v>1158</v>
      </c>
      <c r="C406" s="77"/>
      <c r="D406" s="78">
        <v>1</v>
      </c>
      <c r="E406" s="42">
        <v>7</v>
      </c>
      <c r="F406" s="96">
        <v>11.547169999999999</v>
      </c>
    </row>
    <row r="407" spans="1:6" ht="15.75" customHeight="1">
      <c r="A407" s="67" t="s">
        <v>767</v>
      </c>
      <c r="B407" s="64" t="s">
        <v>1159</v>
      </c>
      <c r="C407" s="77"/>
      <c r="D407" s="81">
        <v>1</v>
      </c>
      <c r="E407" s="42">
        <v>7</v>
      </c>
      <c r="F407" s="96">
        <v>11.333119999999999</v>
      </c>
    </row>
    <row r="408" spans="1:6" ht="15.75" customHeight="1">
      <c r="A408" s="67" t="s">
        <v>767</v>
      </c>
      <c r="B408" s="64" t="s">
        <v>1160</v>
      </c>
      <c r="C408" s="77"/>
      <c r="D408" s="78">
        <v>1</v>
      </c>
      <c r="E408" s="42">
        <v>5</v>
      </c>
      <c r="F408" s="96">
        <v>14.79111</v>
      </c>
    </row>
    <row r="409" spans="1:6" ht="15.75" customHeight="1">
      <c r="A409" s="67" t="s">
        <v>767</v>
      </c>
      <c r="B409" s="64" t="s">
        <v>1161</v>
      </c>
      <c r="C409" s="77"/>
      <c r="D409" s="78">
        <v>1</v>
      </c>
      <c r="E409" s="42">
        <v>7</v>
      </c>
      <c r="F409" s="96">
        <v>11.262449999999999</v>
      </c>
    </row>
    <row r="410" spans="1:6" ht="15.75" customHeight="1">
      <c r="A410" s="67" t="s">
        <v>767</v>
      </c>
      <c r="B410" s="64" t="s">
        <v>1162</v>
      </c>
      <c r="C410" s="77"/>
      <c r="D410" s="78">
        <v>1</v>
      </c>
      <c r="E410" s="42">
        <v>7</v>
      </c>
      <c r="F410" s="96">
        <v>11.220129999999999</v>
      </c>
    </row>
    <row r="411" spans="1:6" ht="15.75" customHeight="1">
      <c r="A411" s="67" t="s">
        <v>767</v>
      </c>
      <c r="B411" s="64" t="s">
        <v>1163</v>
      </c>
      <c r="C411" s="77"/>
      <c r="D411" s="78">
        <v>1</v>
      </c>
      <c r="E411" s="42">
        <v>5</v>
      </c>
      <c r="F411" s="96">
        <v>11.256790000000001</v>
      </c>
    </row>
    <row r="412" spans="1:6" ht="15.75" customHeight="1">
      <c r="A412" s="67" t="s">
        <v>767</v>
      </c>
      <c r="B412" s="64" t="s">
        <v>1164</v>
      </c>
      <c r="C412" s="77"/>
      <c r="D412" s="81">
        <v>1</v>
      </c>
      <c r="E412" s="42">
        <v>7</v>
      </c>
      <c r="F412" s="96">
        <v>11.18033</v>
      </c>
    </row>
    <row r="413" spans="1:6" ht="15.75" customHeight="1">
      <c r="A413" s="67" t="s">
        <v>767</v>
      </c>
      <c r="B413" s="64" t="s">
        <v>1165</v>
      </c>
      <c r="C413" s="77"/>
      <c r="D413" s="78">
        <v>1</v>
      </c>
      <c r="E413" s="42">
        <v>7</v>
      </c>
      <c r="F413" s="96">
        <v>11.3149</v>
      </c>
    </row>
    <row r="414" spans="1:6" ht="15.75" customHeight="1">
      <c r="A414" s="67" t="s">
        <v>767</v>
      </c>
      <c r="B414" s="64" t="s">
        <v>1166</v>
      </c>
      <c r="C414" s="77"/>
      <c r="D414" s="78">
        <v>1</v>
      </c>
      <c r="E414" s="42">
        <v>5</v>
      </c>
      <c r="F414" s="96">
        <v>16.81129</v>
      </c>
    </row>
    <row r="415" spans="1:6" ht="15.75" customHeight="1">
      <c r="A415" s="67" t="s">
        <v>767</v>
      </c>
      <c r="B415" s="64" t="s">
        <v>1167</v>
      </c>
      <c r="C415" s="77"/>
      <c r="D415" s="78">
        <v>1</v>
      </c>
      <c r="E415" s="42">
        <v>5</v>
      </c>
      <c r="F415" s="96">
        <v>11.28195</v>
      </c>
    </row>
    <row r="416" spans="1:6" ht="15.75" customHeight="1">
      <c r="A416" s="67" t="s">
        <v>767</v>
      </c>
      <c r="B416" s="64" t="s">
        <v>1168</v>
      </c>
      <c r="C416" s="77"/>
      <c r="D416" s="78">
        <v>1</v>
      </c>
      <c r="E416" s="42">
        <v>7</v>
      </c>
      <c r="F416" s="96">
        <v>11.323499999999999</v>
      </c>
    </row>
    <row r="417" spans="1:6" ht="15.75" customHeight="1">
      <c r="A417" s="67" t="s">
        <v>767</v>
      </c>
      <c r="B417" s="64" t="s">
        <v>1169</v>
      </c>
      <c r="C417" s="77"/>
      <c r="D417" s="81">
        <v>1</v>
      </c>
      <c r="E417" s="42">
        <v>7</v>
      </c>
      <c r="F417" s="96">
        <v>11.170199999999999</v>
      </c>
    </row>
    <row r="418" spans="1:6" ht="15.75" customHeight="1">
      <c r="A418" s="67" t="s">
        <v>767</v>
      </c>
      <c r="B418" s="64" t="s">
        <v>1170</v>
      </c>
      <c r="C418" s="77"/>
      <c r="D418" s="78">
        <v>1</v>
      </c>
      <c r="E418" s="42">
        <v>7</v>
      </c>
      <c r="F418" s="96">
        <v>11.170199999999999</v>
      </c>
    </row>
    <row r="419" spans="1:6" ht="15.75" customHeight="1">
      <c r="A419" s="67" t="s">
        <v>767</v>
      </c>
      <c r="B419" s="64" t="s">
        <v>1171</v>
      </c>
      <c r="C419" s="77"/>
      <c r="D419" s="78">
        <v>1</v>
      </c>
      <c r="E419" s="42">
        <v>7</v>
      </c>
      <c r="F419" s="96">
        <v>11.23418</v>
      </c>
    </row>
    <row r="420" spans="1:6" ht="15.75" customHeight="1">
      <c r="A420" s="67" t="s">
        <v>767</v>
      </c>
      <c r="B420" s="64" t="s">
        <v>1172</v>
      </c>
      <c r="C420" s="77"/>
      <c r="D420" s="78">
        <v>1</v>
      </c>
      <c r="E420" s="42">
        <v>7</v>
      </c>
      <c r="F420" s="96">
        <v>11.34313</v>
      </c>
    </row>
    <row r="421" spans="1:6" ht="15.75" customHeight="1">
      <c r="A421" s="67" t="s">
        <v>767</v>
      </c>
      <c r="B421" s="64" t="s">
        <v>1173</v>
      </c>
      <c r="C421" s="77"/>
      <c r="D421" s="78">
        <v>1</v>
      </c>
      <c r="E421" s="42">
        <v>5</v>
      </c>
      <c r="F421" s="96">
        <v>11.26585</v>
      </c>
    </row>
    <row r="422" spans="1:6" ht="15.75" customHeight="1">
      <c r="A422" s="67" t="s">
        <v>767</v>
      </c>
      <c r="B422" s="64" t="s">
        <v>1174</v>
      </c>
      <c r="C422" s="77"/>
      <c r="D422" s="81">
        <v>1</v>
      </c>
      <c r="E422" s="42">
        <v>7</v>
      </c>
      <c r="F422" s="96">
        <v>17.021619999999999</v>
      </c>
    </row>
    <row r="423" spans="1:6" ht="15.75" customHeight="1">
      <c r="A423" s="67" t="s">
        <v>767</v>
      </c>
      <c r="B423" s="64" t="s">
        <v>1175</v>
      </c>
      <c r="C423" s="77"/>
      <c r="D423" s="78">
        <v>1</v>
      </c>
      <c r="E423" s="42">
        <v>7</v>
      </c>
      <c r="F423" s="96">
        <v>11.296340000000001</v>
      </c>
    </row>
    <row r="424" spans="1:6" ht="15.75" customHeight="1">
      <c r="A424" s="67" t="s">
        <v>767</v>
      </c>
      <c r="B424" s="37" t="s">
        <v>1176</v>
      </c>
      <c r="C424" s="77"/>
      <c r="D424" s="78">
        <v>1</v>
      </c>
      <c r="E424" s="42">
        <v>5</v>
      </c>
      <c r="F424" s="96">
        <v>11.28195</v>
      </c>
    </row>
    <row r="425" spans="1:6" ht="15.75" customHeight="1">
      <c r="A425" s="67" t="s">
        <v>767</v>
      </c>
      <c r="B425" s="37" t="s">
        <v>1177</v>
      </c>
      <c r="C425" s="77"/>
      <c r="D425" s="78">
        <v>1</v>
      </c>
      <c r="E425" s="42">
        <v>7</v>
      </c>
      <c r="F425" s="96">
        <v>11.18003</v>
      </c>
    </row>
    <row r="426" spans="1:6" ht="15.75" customHeight="1">
      <c r="A426" s="67" t="s">
        <v>767</v>
      </c>
      <c r="B426" s="37" t="s">
        <v>1178</v>
      </c>
      <c r="C426" s="77"/>
      <c r="D426" s="78">
        <v>1</v>
      </c>
      <c r="E426" s="42">
        <v>7</v>
      </c>
      <c r="F426" s="96">
        <v>14.891</v>
      </c>
    </row>
    <row r="427" spans="1:6" ht="15.75" customHeight="1">
      <c r="A427" s="67" t="s">
        <v>767</v>
      </c>
      <c r="B427" s="37" t="s">
        <v>1179</v>
      </c>
      <c r="C427" s="77"/>
      <c r="D427" s="81">
        <v>1</v>
      </c>
      <c r="E427" s="42">
        <v>7</v>
      </c>
      <c r="F427" s="96">
        <v>11.262449999999999</v>
      </c>
    </row>
    <row r="428" spans="1:6" ht="15.75" customHeight="1">
      <c r="A428" s="67" t="s">
        <v>767</v>
      </c>
      <c r="B428" s="37" t="s">
        <v>1180</v>
      </c>
      <c r="C428" s="77"/>
      <c r="D428" s="78">
        <v>1</v>
      </c>
      <c r="E428" s="42">
        <v>5</v>
      </c>
      <c r="F428" s="96">
        <v>16.572939999999999</v>
      </c>
    </row>
    <row r="429" spans="1:6" ht="15.75" customHeight="1">
      <c r="A429" s="67" t="s">
        <v>767</v>
      </c>
      <c r="B429" s="37" t="s">
        <v>1181</v>
      </c>
      <c r="C429" s="77"/>
      <c r="D429" s="78">
        <v>1</v>
      </c>
      <c r="E429" s="42">
        <v>7</v>
      </c>
      <c r="F429" s="96">
        <v>11.249739999999999</v>
      </c>
    </row>
    <row r="430" spans="1:6" ht="15.75" customHeight="1">
      <c r="A430" s="67" t="s">
        <v>767</v>
      </c>
      <c r="B430" s="37" t="s">
        <v>1182</v>
      </c>
      <c r="C430" s="77"/>
      <c r="D430" s="78">
        <v>1</v>
      </c>
      <c r="E430" s="42">
        <v>7</v>
      </c>
      <c r="F430" s="96">
        <v>11.18033</v>
      </c>
    </row>
    <row r="431" spans="1:6" ht="15.75" customHeight="1">
      <c r="A431" s="67" t="s">
        <v>767</v>
      </c>
      <c r="B431" s="37" t="s">
        <v>1183</v>
      </c>
      <c r="C431" s="77"/>
      <c r="D431" s="78">
        <v>1</v>
      </c>
      <c r="E431" s="42">
        <v>5</v>
      </c>
      <c r="F431" s="96">
        <v>17.15597</v>
      </c>
    </row>
    <row r="432" spans="1:6" ht="15.75" customHeight="1">
      <c r="A432" s="67" t="s">
        <v>767</v>
      </c>
      <c r="B432" s="37" t="s">
        <v>1184</v>
      </c>
      <c r="C432" s="77"/>
      <c r="D432" s="81">
        <v>1</v>
      </c>
      <c r="E432" s="42">
        <v>7</v>
      </c>
      <c r="F432" s="96">
        <v>11.330679999999999</v>
      </c>
    </row>
    <row r="433" spans="1:6" ht="15.75" customHeight="1">
      <c r="A433" s="67" t="s">
        <v>767</v>
      </c>
      <c r="B433" s="37" t="s">
        <v>1185</v>
      </c>
      <c r="C433" s="77"/>
      <c r="D433" s="78">
        <v>1</v>
      </c>
      <c r="E433" s="42">
        <v>5</v>
      </c>
      <c r="F433" s="96">
        <v>11.312620000000001</v>
      </c>
    </row>
    <row r="434" spans="1:6" ht="15.75" customHeight="1">
      <c r="A434" s="67" t="s">
        <v>767</v>
      </c>
      <c r="B434" s="37" t="s">
        <v>1186</v>
      </c>
      <c r="C434" s="77"/>
      <c r="D434" s="78">
        <v>1</v>
      </c>
      <c r="E434" s="42">
        <v>5</v>
      </c>
      <c r="F434" s="96">
        <v>11.24776</v>
      </c>
    </row>
    <row r="435" spans="1:6" ht="15.75" customHeight="1">
      <c r="A435" s="67" t="s">
        <v>767</v>
      </c>
      <c r="B435" s="37" t="s">
        <v>1187</v>
      </c>
      <c r="C435" s="77"/>
      <c r="D435" s="78">
        <v>1</v>
      </c>
      <c r="E435" s="42">
        <v>5</v>
      </c>
      <c r="F435" s="96">
        <v>11.18003</v>
      </c>
    </row>
    <row r="436" spans="1:6" ht="15.75" customHeight="1">
      <c r="A436" s="67" t="s">
        <v>767</v>
      </c>
      <c r="B436" s="37" t="s">
        <v>1188</v>
      </c>
      <c r="C436" s="77"/>
      <c r="D436" s="78">
        <v>1</v>
      </c>
      <c r="E436" s="42">
        <v>7</v>
      </c>
      <c r="F436" s="96">
        <v>11.75188</v>
      </c>
    </row>
    <row r="437" spans="1:6" ht="15.75" customHeight="1">
      <c r="A437" s="67" t="s">
        <v>767</v>
      </c>
      <c r="B437" s="37" t="s">
        <v>1189</v>
      </c>
      <c r="C437" s="77"/>
      <c r="D437" s="81">
        <v>1</v>
      </c>
      <c r="E437" s="42">
        <v>7</v>
      </c>
      <c r="F437" s="96">
        <v>11.21524</v>
      </c>
    </row>
    <row r="438" spans="1:6" ht="15.75" customHeight="1">
      <c r="A438" s="67" t="s">
        <v>767</v>
      </c>
      <c r="B438" s="37" t="s">
        <v>1190</v>
      </c>
      <c r="C438" s="77"/>
      <c r="D438" s="78">
        <v>1</v>
      </c>
      <c r="E438" s="42">
        <v>7</v>
      </c>
      <c r="F438" s="96">
        <v>14.77305</v>
      </c>
    </row>
    <row r="439" spans="1:6" ht="15.75" customHeight="1">
      <c r="A439" s="67" t="s">
        <v>767</v>
      </c>
      <c r="B439" s="37" t="s">
        <v>1191</v>
      </c>
      <c r="C439" s="77"/>
      <c r="D439" s="78">
        <v>1</v>
      </c>
      <c r="E439" s="42">
        <v>5</v>
      </c>
      <c r="F439" s="96">
        <v>8.3686299999999996</v>
      </c>
    </row>
    <row r="440" spans="1:6" ht="15.75" customHeight="1">
      <c r="A440" s="67" t="s">
        <v>767</v>
      </c>
      <c r="B440" s="37" t="s">
        <v>1192</v>
      </c>
      <c r="C440" s="77"/>
      <c r="D440" s="78">
        <v>1</v>
      </c>
      <c r="E440" s="42">
        <v>7</v>
      </c>
      <c r="F440" s="96">
        <v>14.830819999999999</v>
      </c>
    </row>
    <row r="441" spans="1:6" ht="15.75" customHeight="1">
      <c r="A441" s="67" t="s">
        <v>767</v>
      </c>
      <c r="B441" s="37" t="s">
        <v>1193</v>
      </c>
      <c r="C441" s="77"/>
      <c r="D441" s="78">
        <v>1</v>
      </c>
      <c r="E441" s="42">
        <v>7</v>
      </c>
      <c r="F441" s="96">
        <v>11.54716</v>
      </c>
    </row>
    <row r="442" spans="1:6" ht="15.75" customHeight="1">
      <c r="A442" s="67" t="s">
        <v>767</v>
      </c>
      <c r="B442" s="37" t="s">
        <v>1194</v>
      </c>
      <c r="C442" s="77"/>
      <c r="D442" s="81">
        <v>1</v>
      </c>
      <c r="E442" s="42">
        <v>7</v>
      </c>
      <c r="F442" s="96">
        <v>11.234349999999999</v>
      </c>
    </row>
    <row r="443" spans="1:6" ht="15.75" customHeight="1">
      <c r="A443" s="67" t="s">
        <v>767</v>
      </c>
      <c r="B443" s="37" t="s">
        <v>1195</v>
      </c>
      <c r="C443" s="77"/>
      <c r="D443" s="78">
        <v>1</v>
      </c>
      <c r="E443" s="42">
        <v>7</v>
      </c>
      <c r="F443" s="96">
        <v>8.5639800000000008</v>
      </c>
    </row>
    <row r="444" spans="1:6" ht="15.75" customHeight="1">
      <c r="A444" s="67" t="s">
        <v>767</v>
      </c>
      <c r="B444" s="37" t="s">
        <v>1196</v>
      </c>
      <c r="C444" s="77"/>
      <c r="D444" s="78">
        <v>1</v>
      </c>
      <c r="E444" s="42">
        <v>7</v>
      </c>
      <c r="F444" s="96">
        <v>11.547169999999999</v>
      </c>
    </row>
    <row r="445" spans="1:6" ht="15.75" customHeight="1">
      <c r="A445" s="67" t="s">
        <v>767</v>
      </c>
      <c r="B445" s="37" t="s">
        <v>1197</v>
      </c>
      <c r="C445" s="77"/>
      <c r="D445" s="78">
        <v>1</v>
      </c>
      <c r="E445" s="42">
        <v>7</v>
      </c>
      <c r="F445" s="96">
        <v>11.312620000000001</v>
      </c>
    </row>
    <row r="446" spans="1:6" ht="15.75" customHeight="1">
      <c r="A446" s="67" t="s">
        <v>767</v>
      </c>
      <c r="B446" s="37" t="s">
        <v>1198</v>
      </c>
      <c r="C446" s="77"/>
      <c r="D446" s="78">
        <v>1</v>
      </c>
      <c r="E446" s="42">
        <v>7</v>
      </c>
      <c r="F446" s="96">
        <v>11.34473</v>
      </c>
    </row>
    <row r="447" spans="1:6" ht="15.75" customHeight="1">
      <c r="A447" s="67" t="s">
        <v>767</v>
      </c>
      <c r="B447" s="37" t="s">
        <v>1199</v>
      </c>
      <c r="C447" s="77"/>
      <c r="D447" s="81">
        <v>1</v>
      </c>
      <c r="E447" s="42">
        <v>5</v>
      </c>
      <c r="F447" s="96">
        <v>11.25666</v>
      </c>
    </row>
    <row r="448" spans="1:6" ht="15.75" customHeight="1">
      <c r="A448" s="67" t="s">
        <v>767</v>
      </c>
      <c r="B448" s="37" t="s">
        <v>1200</v>
      </c>
      <c r="C448" s="77"/>
      <c r="D448" s="78">
        <v>1</v>
      </c>
      <c r="E448" s="42">
        <v>7</v>
      </c>
      <c r="F448" s="96">
        <v>11.54716</v>
      </c>
    </row>
    <row r="449" spans="1:6" ht="15.75" customHeight="1">
      <c r="A449" s="67" t="s">
        <v>767</v>
      </c>
      <c r="B449" s="37" t="s">
        <v>1201</v>
      </c>
      <c r="C449" s="77"/>
      <c r="D449" s="78">
        <v>1</v>
      </c>
      <c r="E449" s="42">
        <v>7</v>
      </c>
      <c r="F449" s="96">
        <v>8.4273699999999998</v>
      </c>
    </row>
    <row r="450" spans="1:6" ht="15.75" customHeight="1">
      <c r="A450" s="67" t="s">
        <v>767</v>
      </c>
      <c r="B450" s="37" t="s">
        <v>1202</v>
      </c>
      <c r="C450" s="77"/>
      <c r="D450" s="78">
        <v>1</v>
      </c>
      <c r="E450" s="42">
        <v>7</v>
      </c>
      <c r="F450" s="96">
        <v>15.196400000000001</v>
      </c>
    </row>
    <row r="451" spans="1:6" ht="15.75" customHeight="1">
      <c r="A451" s="67" t="s">
        <v>767</v>
      </c>
      <c r="B451" s="37" t="s">
        <v>1203</v>
      </c>
      <c r="C451" s="77"/>
      <c r="D451" s="78">
        <v>1</v>
      </c>
      <c r="E451" s="42">
        <v>5</v>
      </c>
      <c r="F451" s="96">
        <v>16.919070000000001</v>
      </c>
    </row>
    <row r="452" spans="1:6" ht="15.75" customHeight="1">
      <c r="A452" s="67" t="s">
        <v>767</v>
      </c>
      <c r="B452" s="37" t="s">
        <v>1204</v>
      </c>
      <c r="C452" s="77"/>
      <c r="D452" s="81">
        <v>1</v>
      </c>
      <c r="E452" s="42">
        <v>7</v>
      </c>
      <c r="F452" s="96">
        <v>8.1380199999999991</v>
      </c>
    </row>
    <row r="453" spans="1:6" ht="15.75" customHeight="1">
      <c r="A453" s="67" t="s">
        <v>767</v>
      </c>
      <c r="B453" s="37" t="s">
        <v>1205</v>
      </c>
      <c r="C453" s="77"/>
      <c r="D453" s="78">
        <v>1</v>
      </c>
      <c r="E453" s="42">
        <v>7</v>
      </c>
      <c r="F453" s="96">
        <v>11.29827</v>
      </c>
    </row>
    <row r="454" spans="1:6" ht="15.75" customHeight="1">
      <c r="A454" s="67" t="s">
        <v>767</v>
      </c>
      <c r="B454" s="37" t="s">
        <v>1206</v>
      </c>
      <c r="C454" s="77"/>
      <c r="D454" s="78">
        <v>1</v>
      </c>
      <c r="E454" s="42">
        <v>7</v>
      </c>
      <c r="F454" s="96">
        <v>11.314679999999999</v>
      </c>
    </row>
    <row r="455" spans="1:6" ht="15.75" customHeight="1">
      <c r="A455" s="67" t="s">
        <v>767</v>
      </c>
      <c r="B455" s="37" t="s">
        <v>1207</v>
      </c>
      <c r="C455" s="77"/>
      <c r="D455" s="78">
        <v>1</v>
      </c>
      <c r="E455" s="42">
        <v>7</v>
      </c>
      <c r="F455" s="96">
        <v>11.25666</v>
      </c>
    </row>
    <row r="456" spans="1:6" ht="15.75" customHeight="1">
      <c r="A456" s="67" t="s">
        <v>767</v>
      </c>
      <c r="B456" s="37" t="s">
        <v>1208</v>
      </c>
      <c r="C456" s="77"/>
      <c r="D456" s="78">
        <v>1</v>
      </c>
      <c r="E456" s="42">
        <v>7</v>
      </c>
      <c r="F456" s="96">
        <v>11.794600000000001</v>
      </c>
    </row>
    <row r="457" spans="1:6" ht="15.75" customHeight="1">
      <c r="A457" s="67" t="s">
        <v>767</v>
      </c>
      <c r="B457" s="37" t="s">
        <v>1209</v>
      </c>
      <c r="C457" s="77"/>
      <c r="D457" s="81">
        <v>1</v>
      </c>
      <c r="E457" s="42">
        <v>7</v>
      </c>
      <c r="F457" s="96">
        <v>11.2897</v>
      </c>
    </row>
    <row r="458" spans="1:6" ht="15.75" customHeight="1">
      <c r="A458" s="67" t="s">
        <v>767</v>
      </c>
      <c r="B458" s="37" t="s">
        <v>1210</v>
      </c>
      <c r="C458" s="77"/>
      <c r="D458" s="78">
        <v>1</v>
      </c>
      <c r="E458" s="42">
        <v>5</v>
      </c>
      <c r="F458" s="96">
        <v>14.891</v>
      </c>
    </row>
    <row r="459" spans="1:6" ht="15.75" customHeight="1">
      <c r="A459" s="67" t="s">
        <v>767</v>
      </c>
      <c r="B459" s="37" t="s">
        <v>1211</v>
      </c>
      <c r="C459" s="77"/>
      <c r="D459" s="78">
        <v>1</v>
      </c>
      <c r="E459" s="42">
        <v>5</v>
      </c>
      <c r="F459" s="96">
        <v>11.333399999999999</v>
      </c>
    </row>
    <row r="460" spans="1:6" ht="15.75" customHeight="1">
      <c r="A460" s="67" t="s">
        <v>767</v>
      </c>
      <c r="B460" s="64" t="s">
        <v>1212</v>
      </c>
      <c r="C460" s="77"/>
      <c r="D460" s="78">
        <v>1</v>
      </c>
      <c r="E460" s="42">
        <v>7</v>
      </c>
      <c r="F460" s="96">
        <v>11.3306</v>
      </c>
    </row>
    <row r="461" spans="1:6" ht="15.75" customHeight="1">
      <c r="A461" s="67" t="s">
        <v>767</v>
      </c>
      <c r="B461" s="64" t="s">
        <v>1213</v>
      </c>
      <c r="C461" s="77"/>
      <c r="D461" s="78">
        <v>1</v>
      </c>
      <c r="E461" s="42">
        <v>7</v>
      </c>
      <c r="F461" s="96">
        <v>15.22597</v>
      </c>
    </row>
    <row r="462" spans="1:6" ht="15.75" customHeight="1">
      <c r="A462" s="67" t="s">
        <v>767</v>
      </c>
      <c r="B462" s="64" t="s">
        <v>1214</v>
      </c>
      <c r="C462" s="77"/>
      <c r="D462" s="81">
        <v>1</v>
      </c>
      <c r="E462" s="42">
        <v>5</v>
      </c>
      <c r="F462" s="96">
        <v>8.3798999999999992</v>
      </c>
    </row>
    <row r="463" spans="1:6" ht="15.75" customHeight="1">
      <c r="A463" s="67" t="s">
        <v>767</v>
      </c>
      <c r="B463" s="64" t="s">
        <v>1215</v>
      </c>
      <c r="C463" s="77"/>
      <c r="D463" s="78">
        <v>1</v>
      </c>
      <c r="E463" s="42">
        <v>7</v>
      </c>
      <c r="F463" s="96">
        <v>15.145860000000001</v>
      </c>
    </row>
    <row r="464" spans="1:6" ht="15.75" customHeight="1">
      <c r="A464" s="67" t="s">
        <v>767</v>
      </c>
      <c r="B464" s="64" t="s">
        <v>1216</v>
      </c>
      <c r="C464" s="77"/>
      <c r="D464" s="78">
        <v>1</v>
      </c>
      <c r="E464" s="42">
        <v>7</v>
      </c>
      <c r="F464" s="96">
        <v>11.323499999999999</v>
      </c>
    </row>
    <row r="465" spans="1:6" ht="15.75" customHeight="1">
      <c r="A465" s="67" t="s">
        <v>767</v>
      </c>
      <c r="B465" s="64" t="s">
        <v>1217</v>
      </c>
      <c r="C465" s="77"/>
      <c r="D465" s="78">
        <v>1</v>
      </c>
      <c r="E465" s="42">
        <v>5</v>
      </c>
      <c r="F465" s="96">
        <v>11.312609999999999</v>
      </c>
    </row>
    <row r="466" spans="1:6" ht="15.75" customHeight="1">
      <c r="A466" s="67" t="s">
        <v>767</v>
      </c>
      <c r="B466" s="64" t="s">
        <v>1218</v>
      </c>
      <c r="C466" s="77"/>
      <c r="D466" s="78">
        <v>1</v>
      </c>
      <c r="E466" s="42">
        <v>7</v>
      </c>
      <c r="F466" s="96">
        <v>11.27988</v>
      </c>
    </row>
    <row r="467" spans="1:6" ht="15.75" customHeight="1">
      <c r="A467" s="67" t="s">
        <v>767</v>
      </c>
      <c r="B467" s="64" t="s">
        <v>1219</v>
      </c>
      <c r="C467" s="77"/>
      <c r="D467" s="81">
        <v>1</v>
      </c>
      <c r="E467" s="42">
        <v>7</v>
      </c>
      <c r="F467" s="96">
        <v>16.572939999999999</v>
      </c>
    </row>
    <row r="468" spans="1:6" ht="15.75" customHeight="1">
      <c r="A468" s="67" t="s">
        <v>767</v>
      </c>
      <c r="B468" s="64" t="s">
        <v>1220</v>
      </c>
      <c r="C468" s="77"/>
      <c r="D468" s="78">
        <v>1</v>
      </c>
      <c r="E468" s="42">
        <v>5</v>
      </c>
      <c r="F468" s="96">
        <v>16.582180000000001</v>
      </c>
    </row>
    <row r="469" spans="1:6" ht="15.75" customHeight="1">
      <c r="A469" s="67" t="s">
        <v>767</v>
      </c>
      <c r="B469" s="64" t="s">
        <v>1221</v>
      </c>
      <c r="C469" s="77"/>
      <c r="D469" s="78">
        <v>1</v>
      </c>
      <c r="E469" s="42">
        <v>7</v>
      </c>
      <c r="F469" s="96">
        <v>11.23901</v>
      </c>
    </row>
    <row r="470" spans="1:6" ht="15.75" customHeight="1">
      <c r="A470" s="67" t="s">
        <v>767</v>
      </c>
      <c r="B470" s="64" t="s">
        <v>1222</v>
      </c>
      <c r="C470" s="77"/>
      <c r="D470" s="78">
        <v>1</v>
      </c>
      <c r="E470" s="42">
        <v>7</v>
      </c>
      <c r="F470" s="96">
        <v>17.23582</v>
      </c>
    </row>
    <row r="471" spans="1:6" ht="15.75" customHeight="1">
      <c r="A471" s="67" t="s">
        <v>767</v>
      </c>
      <c r="B471" s="64" t="s">
        <v>1223</v>
      </c>
      <c r="C471" s="77"/>
      <c r="D471" s="78">
        <v>1</v>
      </c>
      <c r="E471" s="42">
        <v>7</v>
      </c>
      <c r="F471" s="96">
        <v>11.249750000000001</v>
      </c>
    </row>
    <row r="472" spans="1:6" ht="15.75" customHeight="1">
      <c r="A472" s="67" t="s">
        <v>767</v>
      </c>
      <c r="B472" s="64" t="s">
        <v>1224</v>
      </c>
      <c r="C472" s="77"/>
      <c r="D472" s="81">
        <v>1</v>
      </c>
      <c r="E472" s="42">
        <v>7</v>
      </c>
      <c r="F472" s="96">
        <v>11.376429999999999</v>
      </c>
    </row>
    <row r="473" spans="1:6" ht="15.75" customHeight="1">
      <c r="A473" s="67" t="s">
        <v>767</v>
      </c>
      <c r="B473" s="64" t="s">
        <v>1225</v>
      </c>
      <c r="C473" s="77"/>
      <c r="D473" s="78">
        <v>1</v>
      </c>
      <c r="E473" s="42">
        <v>5</v>
      </c>
      <c r="F473" s="96">
        <v>11.27989</v>
      </c>
    </row>
    <row r="474" spans="1:6" ht="15.75" customHeight="1">
      <c r="A474" s="67" t="s">
        <v>767</v>
      </c>
      <c r="B474" s="64" t="s">
        <v>1226</v>
      </c>
      <c r="C474" s="77"/>
      <c r="D474" s="78">
        <v>1</v>
      </c>
      <c r="E474" s="42">
        <v>5</v>
      </c>
      <c r="F474" s="96">
        <v>8.3628099999999996</v>
      </c>
    </row>
    <row r="475" spans="1:6" ht="15.75" customHeight="1">
      <c r="A475" s="67" t="s">
        <v>767</v>
      </c>
      <c r="B475" s="64" t="s">
        <v>1227</v>
      </c>
      <c r="C475" s="77"/>
      <c r="D475" s="78">
        <v>1</v>
      </c>
      <c r="E475" s="42">
        <v>5</v>
      </c>
      <c r="F475" s="96">
        <v>16.720369999999999</v>
      </c>
    </row>
    <row r="476" spans="1:6" ht="15.75" customHeight="1">
      <c r="A476" s="67" t="s">
        <v>767</v>
      </c>
      <c r="B476" s="64" t="s">
        <v>1228</v>
      </c>
      <c r="C476" s="77"/>
      <c r="D476" s="78">
        <v>1</v>
      </c>
      <c r="E476" s="42">
        <v>7</v>
      </c>
      <c r="F476" s="96">
        <v>11.333410000000001</v>
      </c>
    </row>
    <row r="477" spans="1:6" ht="15.75" customHeight="1">
      <c r="A477" s="67" t="s">
        <v>767</v>
      </c>
      <c r="B477" s="64" t="s">
        <v>1229</v>
      </c>
      <c r="C477" s="77"/>
      <c r="D477" s="81">
        <v>1</v>
      </c>
      <c r="E477" s="42">
        <v>7</v>
      </c>
      <c r="F477" s="96">
        <v>11.38472</v>
      </c>
    </row>
    <row r="478" spans="1:6" ht="15.75" customHeight="1">
      <c r="A478" s="67" t="s">
        <v>767</v>
      </c>
      <c r="B478" s="64" t="s">
        <v>1230</v>
      </c>
      <c r="C478" s="77"/>
      <c r="D478" s="78">
        <v>1</v>
      </c>
      <c r="E478" s="42">
        <v>5</v>
      </c>
      <c r="F478" s="96">
        <v>17.32648</v>
      </c>
    </row>
    <row r="479" spans="1:6" ht="15.75" customHeight="1">
      <c r="A479" s="67" t="s">
        <v>767</v>
      </c>
      <c r="B479" s="64" t="s">
        <v>1231</v>
      </c>
      <c r="C479" s="77"/>
      <c r="D479" s="78">
        <v>1</v>
      </c>
      <c r="E479" s="42">
        <v>7</v>
      </c>
      <c r="F479" s="96">
        <v>8.5677500000000002</v>
      </c>
    </row>
    <row r="480" spans="1:6" ht="15.75" customHeight="1">
      <c r="A480" s="67" t="s">
        <v>767</v>
      </c>
      <c r="B480" s="64" t="s">
        <v>1232</v>
      </c>
      <c r="C480" s="77"/>
      <c r="D480" s="78">
        <v>1</v>
      </c>
      <c r="E480" s="42">
        <v>7</v>
      </c>
      <c r="F480" s="96">
        <v>11.333399999999999</v>
      </c>
    </row>
    <row r="481" spans="1:6" ht="15.75" customHeight="1">
      <c r="A481" s="67" t="s">
        <v>767</v>
      </c>
      <c r="B481" s="64" t="s">
        <v>1233</v>
      </c>
      <c r="C481" s="77"/>
      <c r="D481" s="78">
        <v>1</v>
      </c>
      <c r="E481" s="42">
        <v>7</v>
      </c>
      <c r="F481" s="96">
        <v>16.582180000000001</v>
      </c>
    </row>
    <row r="482" spans="1:6" ht="15.75" customHeight="1">
      <c r="A482" s="67" t="s">
        <v>767</v>
      </c>
      <c r="B482" s="64" t="s">
        <v>1234</v>
      </c>
      <c r="C482" s="77"/>
      <c r="D482" s="81">
        <v>1</v>
      </c>
      <c r="E482" s="42">
        <v>7</v>
      </c>
      <c r="F482" s="96">
        <v>14.85571</v>
      </c>
    </row>
    <row r="483" spans="1:6" ht="15.75" customHeight="1">
      <c r="A483" s="67" t="s">
        <v>767</v>
      </c>
      <c r="B483" s="64" t="s">
        <v>1235</v>
      </c>
      <c r="C483" s="77"/>
      <c r="D483" s="78">
        <v>1</v>
      </c>
      <c r="E483" s="42">
        <v>7</v>
      </c>
      <c r="F483" s="96">
        <v>7.95038</v>
      </c>
    </row>
    <row r="484" spans="1:6" ht="15.75" customHeight="1">
      <c r="A484" s="67" t="s">
        <v>767</v>
      </c>
      <c r="B484" s="64" t="s">
        <v>1236</v>
      </c>
      <c r="C484" s="77"/>
      <c r="D484" s="78">
        <v>1</v>
      </c>
      <c r="E484" s="42">
        <v>7</v>
      </c>
      <c r="F484" s="96">
        <v>17.063960000000002</v>
      </c>
    </row>
    <row r="485" spans="1:6" ht="15.75" customHeight="1">
      <c r="A485" s="67" t="s">
        <v>767</v>
      </c>
      <c r="B485" s="64" t="s">
        <v>1237</v>
      </c>
      <c r="C485" s="77"/>
      <c r="D485" s="78">
        <v>1</v>
      </c>
      <c r="E485" s="42">
        <v>7</v>
      </c>
      <c r="F485" s="96">
        <v>11.312620000000001</v>
      </c>
    </row>
    <row r="486" spans="1:6" ht="15.75" customHeight="1">
      <c r="A486" s="67" t="s">
        <v>767</v>
      </c>
      <c r="B486" s="64" t="s">
        <v>1238</v>
      </c>
      <c r="C486" s="77"/>
      <c r="D486" s="78">
        <v>1</v>
      </c>
      <c r="E486" s="42">
        <v>7</v>
      </c>
      <c r="F486" s="96">
        <v>17.316240000000001</v>
      </c>
    </row>
    <row r="487" spans="1:6" ht="15.75" customHeight="1">
      <c r="A487" s="67" t="s">
        <v>767</v>
      </c>
      <c r="B487" s="64" t="s">
        <v>1239</v>
      </c>
      <c r="C487" s="77"/>
      <c r="D487" s="81">
        <v>1</v>
      </c>
      <c r="E487" s="42">
        <v>7</v>
      </c>
      <c r="F487" s="96">
        <v>11.54716</v>
      </c>
    </row>
    <row r="488" spans="1:6" ht="15.75" customHeight="1">
      <c r="A488" s="67" t="s">
        <v>767</v>
      </c>
      <c r="B488" s="64" t="s">
        <v>1240</v>
      </c>
      <c r="C488" s="77"/>
      <c r="D488" s="78">
        <v>1</v>
      </c>
      <c r="E488" s="42">
        <v>7</v>
      </c>
      <c r="F488" s="96">
        <v>17.184170000000002</v>
      </c>
    </row>
    <row r="489" spans="1:6" ht="15.75" customHeight="1">
      <c r="A489" s="67" t="s">
        <v>767</v>
      </c>
      <c r="B489" s="64" t="s">
        <v>1241</v>
      </c>
      <c r="C489" s="77"/>
      <c r="D489" s="78">
        <v>1</v>
      </c>
      <c r="E489" s="42">
        <v>7</v>
      </c>
      <c r="F489" s="96">
        <v>14.95637</v>
      </c>
    </row>
    <row r="490" spans="1:6" ht="15.75" customHeight="1">
      <c r="A490" s="67" t="s">
        <v>767</v>
      </c>
      <c r="B490" s="64" t="s">
        <v>1242</v>
      </c>
      <c r="C490" s="77"/>
      <c r="D490" s="78">
        <v>1</v>
      </c>
      <c r="E490" s="42">
        <v>7</v>
      </c>
      <c r="F490" s="96">
        <v>14.875310000000001</v>
      </c>
    </row>
    <row r="491" spans="1:6" ht="15.75" customHeight="1">
      <c r="A491" s="67" t="s">
        <v>767</v>
      </c>
      <c r="B491" s="64" t="s">
        <v>1243</v>
      </c>
      <c r="C491" s="77"/>
      <c r="D491" s="78">
        <v>1</v>
      </c>
      <c r="E491" s="42">
        <v>7</v>
      </c>
      <c r="F491" s="96">
        <v>11.357900000000001</v>
      </c>
    </row>
    <row r="492" spans="1:6" ht="15.75" customHeight="1">
      <c r="A492" s="67" t="s">
        <v>767</v>
      </c>
      <c r="B492" s="64" t="s">
        <v>1244</v>
      </c>
      <c r="C492" s="77"/>
      <c r="D492" s="81">
        <v>1</v>
      </c>
      <c r="E492" s="42">
        <v>7</v>
      </c>
      <c r="F492" s="96">
        <v>14.54908</v>
      </c>
    </row>
    <row r="493" spans="1:6" ht="15.75" customHeight="1">
      <c r="A493" s="67" t="s">
        <v>767</v>
      </c>
      <c r="B493" s="64" t="s">
        <v>1245</v>
      </c>
      <c r="C493" s="77"/>
      <c r="D493" s="78">
        <v>1</v>
      </c>
      <c r="E493" s="42">
        <v>7</v>
      </c>
      <c r="F493" s="96">
        <v>14.54908</v>
      </c>
    </row>
    <row r="494" spans="1:6" ht="15.75" customHeight="1">
      <c r="A494" s="67" t="s">
        <v>767</v>
      </c>
      <c r="B494" s="64" t="s">
        <v>1246</v>
      </c>
      <c r="C494" s="77"/>
      <c r="D494" s="78">
        <v>1</v>
      </c>
      <c r="E494" s="42">
        <v>7</v>
      </c>
      <c r="F494" s="96">
        <v>11.312620000000001</v>
      </c>
    </row>
    <row r="495" spans="1:6" ht="15.75" customHeight="1">
      <c r="A495" s="67" t="s">
        <v>767</v>
      </c>
      <c r="B495" s="64" t="s">
        <v>1247</v>
      </c>
      <c r="C495" s="77"/>
      <c r="D495" s="78">
        <v>1</v>
      </c>
      <c r="E495" s="42">
        <v>7</v>
      </c>
      <c r="F495" s="96">
        <v>11.259650000000001</v>
      </c>
    </row>
    <row r="496" spans="1:6" ht="15.75" customHeight="1">
      <c r="A496" s="67" t="s">
        <v>767</v>
      </c>
      <c r="B496" s="64" t="s">
        <v>1248</v>
      </c>
      <c r="C496" s="77"/>
      <c r="D496" s="78">
        <v>1</v>
      </c>
      <c r="E496" s="42">
        <v>7</v>
      </c>
      <c r="F496" s="96">
        <v>17.16301</v>
      </c>
    </row>
    <row r="497" spans="1:6" ht="15.75" customHeight="1">
      <c r="A497" s="67" t="s">
        <v>767</v>
      </c>
      <c r="B497" s="64" t="s">
        <v>1249</v>
      </c>
      <c r="C497" s="77"/>
      <c r="D497" s="81">
        <v>1</v>
      </c>
      <c r="E497" s="42">
        <v>5</v>
      </c>
      <c r="F497" s="96">
        <v>11.317130000000001</v>
      </c>
    </row>
    <row r="498" spans="1:6" ht="15.75" customHeight="1">
      <c r="A498" s="67" t="s">
        <v>767</v>
      </c>
      <c r="B498" s="64" t="s">
        <v>1250</v>
      </c>
      <c r="C498" s="77"/>
      <c r="D498" s="78">
        <v>1</v>
      </c>
      <c r="E498" s="42">
        <v>7</v>
      </c>
      <c r="F498" s="96">
        <v>11.265829999999999</v>
      </c>
    </row>
    <row r="499" spans="1:6" ht="15.75" customHeight="1">
      <c r="A499" s="67" t="s">
        <v>767</v>
      </c>
      <c r="B499" s="64" t="s">
        <v>1251</v>
      </c>
      <c r="C499" s="77"/>
      <c r="D499" s="78">
        <v>1</v>
      </c>
      <c r="E499" s="42">
        <v>5</v>
      </c>
      <c r="F499" s="96">
        <v>14.917009999999999</v>
      </c>
    </row>
    <row r="500" spans="1:6" ht="15.75" customHeight="1">
      <c r="A500" s="67" t="s">
        <v>767</v>
      </c>
      <c r="B500" s="64" t="s">
        <v>1252</v>
      </c>
      <c r="C500" s="77"/>
      <c r="D500" s="78">
        <v>1</v>
      </c>
      <c r="E500" s="42">
        <v>7</v>
      </c>
      <c r="F500" s="96">
        <v>15.439399999999999</v>
      </c>
    </row>
    <row r="501" spans="1:6" ht="15.75" customHeight="1">
      <c r="A501" s="67" t="s">
        <v>767</v>
      </c>
      <c r="B501" s="64" t="s">
        <v>1253</v>
      </c>
      <c r="C501" s="77"/>
      <c r="D501" s="78">
        <v>1</v>
      </c>
      <c r="E501" s="42">
        <v>5</v>
      </c>
      <c r="F501" s="96">
        <v>16.582180000000001</v>
      </c>
    </row>
    <row r="502" spans="1:6" ht="15.75" customHeight="1">
      <c r="A502" s="67" t="s">
        <v>767</v>
      </c>
      <c r="B502" s="64" t="s">
        <v>1254</v>
      </c>
      <c r="C502" s="77"/>
      <c r="D502" s="81">
        <v>1</v>
      </c>
      <c r="E502" s="42">
        <v>7</v>
      </c>
      <c r="F502" s="96">
        <v>16.900110000000002</v>
      </c>
    </row>
    <row r="503" spans="1:6" ht="15.75" customHeight="1">
      <c r="A503" s="67" t="s">
        <v>767</v>
      </c>
      <c r="B503" s="64" t="s">
        <v>1255</v>
      </c>
      <c r="C503" s="77"/>
      <c r="D503" s="78">
        <v>1</v>
      </c>
      <c r="E503" s="42">
        <v>7</v>
      </c>
      <c r="F503" s="96">
        <v>11.22824</v>
      </c>
    </row>
    <row r="504" spans="1:6" ht="15.75" customHeight="1">
      <c r="A504" s="67" t="s">
        <v>767</v>
      </c>
      <c r="B504" s="64" t="s">
        <v>1256</v>
      </c>
      <c r="C504" s="77"/>
      <c r="D504" s="78">
        <v>1</v>
      </c>
      <c r="E504" s="42">
        <v>5</v>
      </c>
      <c r="F504" s="96">
        <v>15.25994</v>
      </c>
    </row>
    <row r="505" spans="1:6" ht="15.75" customHeight="1">
      <c r="A505" s="67" t="s">
        <v>767</v>
      </c>
      <c r="B505" s="64" t="s">
        <v>1257</v>
      </c>
      <c r="C505" s="77"/>
      <c r="D505" s="78">
        <v>1</v>
      </c>
      <c r="E505" s="42">
        <v>7</v>
      </c>
      <c r="F505" s="96">
        <v>11.2202</v>
      </c>
    </row>
    <row r="506" spans="1:6" ht="15.75" customHeight="1">
      <c r="A506" s="67" t="s">
        <v>767</v>
      </c>
      <c r="B506" s="64" t="s">
        <v>1258</v>
      </c>
      <c r="C506" s="77"/>
      <c r="D506" s="78">
        <v>1</v>
      </c>
      <c r="E506" s="42">
        <v>5</v>
      </c>
      <c r="F506" s="96">
        <v>11.2202</v>
      </c>
    </row>
    <row r="507" spans="1:6" ht="15.75" customHeight="1">
      <c r="A507" s="67" t="s">
        <v>767</v>
      </c>
      <c r="B507" s="64" t="s">
        <v>1259</v>
      </c>
      <c r="C507" s="77"/>
      <c r="D507" s="81">
        <v>1</v>
      </c>
      <c r="E507" s="42">
        <v>7</v>
      </c>
      <c r="F507" s="96">
        <v>15.158620000000001</v>
      </c>
    </row>
    <row r="508" spans="1:6" ht="15.75" customHeight="1">
      <c r="A508" s="67" t="s">
        <v>767</v>
      </c>
      <c r="B508" s="64" t="s">
        <v>1260</v>
      </c>
      <c r="C508" s="77"/>
      <c r="D508" s="78">
        <v>1</v>
      </c>
      <c r="E508" s="42">
        <v>7</v>
      </c>
      <c r="F508" s="96">
        <v>11.23901</v>
      </c>
    </row>
    <row r="509" spans="1:6" ht="15.75" customHeight="1">
      <c r="A509" s="67" t="s">
        <v>767</v>
      </c>
      <c r="B509" s="64" t="s">
        <v>1261</v>
      </c>
      <c r="C509" s="77"/>
      <c r="D509" s="78">
        <v>1</v>
      </c>
      <c r="E509" s="42">
        <v>7</v>
      </c>
      <c r="F509" s="96">
        <v>7.95932</v>
      </c>
    </row>
    <row r="510" spans="1:6" ht="15.75" customHeight="1">
      <c r="A510" s="67" t="s">
        <v>767</v>
      </c>
      <c r="B510" s="64" t="s">
        <v>1262</v>
      </c>
      <c r="C510" s="77"/>
      <c r="D510" s="78">
        <v>1</v>
      </c>
      <c r="E510" s="42">
        <v>7</v>
      </c>
      <c r="F510" s="96">
        <v>11.296340000000001</v>
      </c>
    </row>
    <row r="511" spans="1:6" ht="15.75" customHeight="1">
      <c r="A511" s="67" t="s">
        <v>767</v>
      </c>
      <c r="B511" s="64" t="s">
        <v>1263</v>
      </c>
      <c r="C511" s="77"/>
      <c r="D511" s="78">
        <v>1</v>
      </c>
      <c r="E511" s="42">
        <v>7</v>
      </c>
      <c r="F511" s="96">
        <v>17.326519999999999</v>
      </c>
    </row>
    <row r="512" spans="1:6" ht="15.75" customHeight="1">
      <c r="A512" s="67" t="s">
        <v>767</v>
      </c>
      <c r="B512" s="64" t="s">
        <v>1264</v>
      </c>
      <c r="C512" s="77"/>
      <c r="D512" s="81">
        <v>1</v>
      </c>
      <c r="E512" s="42">
        <v>5</v>
      </c>
      <c r="F512" s="96">
        <v>14.7735</v>
      </c>
    </row>
    <row r="513" spans="1:6" ht="15.75" customHeight="1">
      <c r="A513" s="67" t="s">
        <v>767</v>
      </c>
      <c r="B513" s="64" t="s">
        <v>1265</v>
      </c>
      <c r="C513" s="77"/>
      <c r="D513" s="78">
        <v>1</v>
      </c>
      <c r="E513" s="42">
        <v>5</v>
      </c>
      <c r="F513" s="96">
        <v>16.919080000000001</v>
      </c>
    </row>
    <row r="514" spans="1:6" ht="15.75" customHeight="1">
      <c r="A514" s="67" t="s">
        <v>767</v>
      </c>
      <c r="B514" s="64" t="s">
        <v>1266</v>
      </c>
      <c r="C514" s="77"/>
      <c r="D514" s="78">
        <v>1</v>
      </c>
      <c r="E514" s="42">
        <v>5</v>
      </c>
      <c r="F514" s="96">
        <v>14.710279999999999</v>
      </c>
    </row>
    <row r="515" spans="1:6" ht="15.75" customHeight="1">
      <c r="A515" s="67" t="s">
        <v>767</v>
      </c>
      <c r="B515" s="64" t="s">
        <v>1267</v>
      </c>
      <c r="C515" s="77"/>
      <c r="D515" s="78">
        <v>1</v>
      </c>
      <c r="E515" s="42">
        <v>5</v>
      </c>
      <c r="F515" s="96">
        <v>16.582180000000001</v>
      </c>
    </row>
    <row r="516" spans="1:6" ht="15.75" customHeight="1">
      <c r="A516" s="67" t="s">
        <v>767</v>
      </c>
      <c r="B516" s="64" t="s">
        <v>1268</v>
      </c>
      <c r="C516" s="77"/>
      <c r="D516" s="78">
        <v>1</v>
      </c>
      <c r="E516" s="42">
        <v>5</v>
      </c>
      <c r="F516" s="96">
        <v>17.184180000000001</v>
      </c>
    </row>
    <row r="517" spans="1:6" ht="15.75" customHeight="1">
      <c r="A517" s="67" t="s">
        <v>767</v>
      </c>
      <c r="B517" s="64" t="s">
        <v>1269</v>
      </c>
      <c r="C517" s="77"/>
      <c r="D517" s="81">
        <v>1</v>
      </c>
      <c r="E517" s="42">
        <v>4</v>
      </c>
      <c r="F517" s="96">
        <v>16.720369999999999</v>
      </c>
    </row>
    <row r="518" spans="1:6" ht="15.75" customHeight="1">
      <c r="A518" s="67" t="s">
        <v>767</v>
      </c>
      <c r="B518" s="64" t="s">
        <v>1270</v>
      </c>
      <c r="C518" s="77"/>
      <c r="D518" s="78">
        <v>1</v>
      </c>
      <c r="E518" s="42">
        <v>5</v>
      </c>
      <c r="F518" s="96">
        <v>17.3249</v>
      </c>
    </row>
    <row r="519" spans="1:6" ht="15.75" customHeight="1">
      <c r="A519" s="67" t="s">
        <v>767</v>
      </c>
      <c r="B519" s="64" t="s">
        <v>1271</v>
      </c>
      <c r="C519" s="77"/>
      <c r="D519" s="78">
        <v>1</v>
      </c>
      <c r="E519" s="42">
        <v>7</v>
      </c>
      <c r="F519" s="96">
        <v>17.07996</v>
      </c>
    </row>
    <row r="520" spans="1:6" ht="15.75" customHeight="1">
      <c r="A520" s="67" t="s">
        <v>767</v>
      </c>
      <c r="B520" s="64" t="s">
        <v>1272</v>
      </c>
      <c r="C520" s="77"/>
      <c r="D520" s="78">
        <v>1</v>
      </c>
      <c r="E520" s="42">
        <v>7</v>
      </c>
      <c r="F520" s="96">
        <v>17.021609999999999</v>
      </c>
    </row>
    <row r="521" spans="1:6" ht="15.75" customHeight="1">
      <c r="A521" s="67" t="s">
        <v>767</v>
      </c>
      <c r="B521" s="64" t="s">
        <v>1273</v>
      </c>
      <c r="C521" s="77"/>
      <c r="D521" s="78">
        <v>1</v>
      </c>
      <c r="E521" s="42">
        <v>5</v>
      </c>
      <c r="F521" s="96">
        <v>14.855689999999999</v>
      </c>
    </row>
    <row r="522" spans="1:6" ht="15.75" customHeight="1">
      <c r="A522" s="67" t="s">
        <v>767</v>
      </c>
      <c r="B522" s="64" t="s">
        <v>1274</v>
      </c>
      <c r="C522" s="77"/>
      <c r="D522" s="81">
        <v>1</v>
      </c>
      <c r="E522" s="42">
        <v>7</v>
      </c>
      <c r="F522" s="96">
        <v>17.031669999999998</v>
      </c>
    </row>
    <row r="523" spans="1:6" ht="15.75" customHeight="1">
      <c r="A523" s="67" t="s">
        <v>767</v>
      </c>
      <c r="B523" s="64" t="s">
        <v>1275</v>
      </c>
      <c r="C523" s="77"/>
      <c r="D523" s="78">
        <v>1</v>
      </c>
      <c r="E523" s="42">
        <v>7</v>
      </c>
      <c r="F523" s="96">
        <v>8.7562999999999995</v>
      </c>
    </row>
    <row r="524" spans="1:6" ht="15.75" customHeight="1">
      <c r="A524" s="67" t="s">
        <v>767</v>
      </c>
      <c r="B524" s="64" t="s">
        <v>1276</v>
      </c>
      <c r="C524" s="77"/>
      <c r="D524" s="78">
        <v>1</v>
      </c>
      <c r="E524" s="42">
        <v>5</v>
      </c>
      <c r="F524" s="96">
        <v>14.91029</v>
      </c>
    </row>
    <row r="525" spans="1:6" ht="15.75" customHeight="1">
      <c r="A525" s="67" t="s">
        <v>767</v>
      </c>
      <c r="B525" s="64" t="s">
        <v>1277</v>
      </c>
      <c r="C525" s="77"/>
      <c r="D525" s="78">
        <v>1</v>
      </c>
      <c r="E525" s="42">
        <v>2</v>
      </c>
      <c r="F525" s="96">
        <v>7.94848</v>
      </c>
    </row>
    <row r="526" spans="1:6" ht="15.75" customHeight="1">
      <c r="A526" s="67" t="s">
        <v>767</v>
      </c>
      <c r="B526" s="64" t="s">
        <v>1277</v>
      </c>
      <c r="C526" s="77"/>
      <c r="D526" s="78">
        <v>1</v>
      </c>
      <c r="E526" s="42">
        <v>2</v>
      </c>
      <c r="F526" s="96">
        <v>8.3626500000000004</v>
      </c>
    </row>
    <row r="527" spans="1:6" ht="15.75" customHeight="1">
      <c r="A527" s="67" t="s">
        <v>767</v>
      </c>
      <c r="B527" s="64" t="s">
        <v>1278</v>
      </c>
      <c r="C527" s="77"/>
      <c r="D527" s="81">
        <v>1</v>
      </c>
      <c r="E527" s="42">
        <v>5</v>
      </c>
      <c r="F527" s="96">
        <v>15.052479999999999</v>
      </c>
    </row>
    <row r="528" spans="1:6" ht="15.75" customHeight="1">
      <c r="A528" s="67" t="s">
        <v>767</v>
      </c>
      <c r="B528" s="64" t="s">
        <v>1279</v>
      </c>
      <c r="C528" s="77"/>
      <c r="D528" s="78">
        <v>1</v>
      </c>
      <c r="E528" s="42">
        <v>5</v>
      </c>
      <c r="F528" s="96">
        <v>17.031669999999998</v>
      </c>
    </row>
    <row r="529" spans="1:6" ht="15.75" customHeight="1">
      <c r="A529" s="67" t="s">
        <v>767</v>
      </c>
      <c r="B529" s="64" t="s">
        <v>1280</v>
      </c>
      <c r="C529" s="77"/>
      <c r="D529" s="78">
        <v>1</v>
      </c>
      <c r="E529" s="42">
        <v>5</v>
      </c>
      <c r="F529" s="96">
        <v>14.54908</v>
      </c>
    </row>
    <row r="530" spans="1:6" ht="15.75" customHeight="1">
      <c r="A530" s="67" t="s">
        <v>767</v>
      </c>
      <c r="B530" s="64" t="s">
        <v>1281</v>
      </c>
      <c r="C530" s="77"/>
      <c r="D530" s="78">
        <v>1</v>
      </c>
      <c r="E530" s="42">
        <v>5</v>
      </c>
      <c r="F530" s="96">
        <v>16.582180000000001</v>
      </c>
    </row>
    <row r="531" spans="1:6" ht="15.75" customHeight="1">
      <c r="A531" s="67" t="s">
        <v>767</v>
      </c>
      <c r="B531" s="64" t="s">
        <v>1282</v>
      </c>
      <c r="C531" s="77"/>
      <c r="D531" s="78">
        <v>1</v>
      </c>
      <c r="E531" s="42">
        <v>5</v>
      </c>
      <c r="F531" s="96">
        <v>17.035689999999999</v>
      </c>
    </row>
    <row r="532" spans="1:6" ht="15.75" customHeight="1">
      <c r="A532" s="67" t="s">
        <v>767</v>
      </c>
      <c r="B532" s="64" t="s">
        <v>1283</v>
      </c>
      <c r="C532" s="77"/>
      <c r="D532" s="81">
        <v>1</v>
      </c>
      <c r="E532" s="42">
        <v>5</v>
      </c>
      <c r="F532" s="96">
        <v>16.582180000000001</v>
      </c>
    </row>
    <row r="533" spans="1:6" ht="15.75" customHeight="1">
      <c r="A533" s="67" t="s">
        <v>767</v>
      </c>
      <c r="B533" s="64" t="s">
        <v>1284</v>
      </c>
      <c r="C533" s="77"/>
      <c r="D533" s="78">
        <v>1</v>
      </c>
      <c r="E533" s="42">
        <v>7</v>
      </c>
      <c r="F533" s="96">
        <v>17.51754</v>
      </c>
    </row>
    <row r="534" spans="1:6" ht="15.75" customHeight="1">
      <c r="A534" s="67" t="s">
        <v>767</v>
      </c>
      <c r="B534" s="64" t="s">
        <v>1285</v>
      </c>
      <c r="C534" s="77"/>
      <c r="D534" s="78">
        <v>1</v>
      </c>
      <c r="E534" s="42">
        <v>7</v>
      </c>
      <c r="F534" s="96">
        <v>8.3628099999999996</v>
      </c>
    </row>
    <row r="535" spans="1:6" ht="15.75" customHeight="1">
      <c r="A535" s="67" t="s">
        <v>767</v>
      </c>
      <c r="B535" s="64" t="s">
        <v>1286</v>
      </c>
      <c r="C535" s="77"/>
      <c r="D535" s="78">
        <v>1</v>
      </c>
      <c r="E535" s="42">
        <v>7</v>
      </c>
      <c r="F535" s="96">
        <v>16.582180000000001</v>
      </c>
    </row>
    <row r="536" spans="1:6" ht="15.75" customHeight="1">
      <c r="A536" s="67" t="s">
        <v>767</v>
      </c>
      <c r="B536" s="64" t="s">
        <v>1287</v>
      </c>
      <c r="C536" s="77"/>
      <c r="D536" s="78">
        <v>1</v>
      </c>
      <c r="E536" s="42">
        <v>7</v>
      </c>
      <c r="F536" s="96">
        <v>16.843489999999999</v>
      </c>
    </row>
    <row r="537" spans="1:6" ht="15.75" customHeight="1">
      <c r="A537" s="67" t="s">
        <v>767</v>
      </c>
      <c r="B537" s="64" t="s">
        <v>1288</v>
      </c>
      <c r="C537" s="77"/>
      <c r="D537" s="81">
        <v>1</v>
      </c>
      <c r="E537" s="42">
        <v>7</v>
      </c>
      <c r="F537" s="96">
        <v>16.900110000000002</v>
      </c>
    </row>
    <row r="538" spans="1:6" ht="15.75" customHeight="1">
      <c r="A538" s="67" t="s">
        <v>767</v>
      </c>
      <c r="B538" s="64" t="s">
        <v>1289</v>
      </c>
      <c r="C538" s="77"/>
      <c r="D538" s="78">
        <v>1</v>
      </c>
      <c r="E538" s="42">
        <v>7</v>
      </c>
      <c r="F538" s="96">
        <v>8.5689200000000003</v>
      </c>
    </row>
    <row r="539" spans="1:6" ht="15.75" customHeight="1">
      <c r="A539" s="67" t="s">
        <v>767</v>
      </c>
      <c r="B539" s="64" t="s">
        <v>1290</v>
      </c>
      <c r="C539" s="77"/>
      <c r="D539" s="78">
        <v>1</v>
      </c>
      <c r="E539" s="42">
        <v>5</v>
      </c>
      <c r="F539" s="96">
        <v>7.95038</v>
      </c>
    </row>
    <row r="540" spans="1:6" ht="15.75" customHeight="1">
      <c r="A540" s="67" t="s">
        <v>767</v>
      </c>
      <c r="B540" s="64" t="s">
        <v>1291</v>
      </c>
      <c r="C540" s="77"/>
      <c r="D540" s="78">
        <v>1</v>
      </c>
      <c r="E540" s="42">
        <v>5</v>
      </c>
      <c r="F540" s="96">
        <v>16.920400000000001</v>
      </c>
    </row>
    <row r="541" spans="1:6" ht="15.75" customHeight="1">
      <c r="A541" s="67" t="s">
        <v>767</v>
      </c>
      <c r="B541" s="64" t="s">
        <v>1292</v>
      </c>
      <c r="C541" s="77"/>
      <c r="D541" s="78">
        <v>1</v>
      </c>
      <c r="E541" s="42">
        <v>5</v>
      </c>
      <c r="F541" s="96">
        <v>14.73978</v>
      </c>
    </row>
    <row r="542" spans="1:6" ht="15.75" customHeight="1">
      <c r="A542" s="67" t="s">
        <v>767</v>
      </c>
      <c r="B542" s="64" t="s">
        <v>1293</v>
      </c>
      <c r="C542" s="77"/>
      <c r="D542" s="81">
        <v>1</v>
      </c>
      <c r="E542" s="42">
        <v>7</v>
      </c>
      <c r="F542" s="96">
        <v>16.900110000000002</v>
      </c>
    </row>
    <row r="543" spans="1:6" ht="15.75" customHeight="1">
      <c r="A543" s="67" t="s">
        <v>767</v>
      </c>
      <c r="B543" s="64" t="s">
        <v>1294</v>
      </c>
      <c r="C543" s="77"/>
      <c r="D543" s="78">
        <v>1</v>
      </c>
      <c r="E543" s="42">
        <v>5</v>
      </c>
      <c r="F543" s="96">
        <v>16.720369999999999</v>
      </c>
    </row>
    <row r="544" spans="1:6" ht="15.75" customHeight="1">
      <c r="A544" s="67" t="s">
        <v>767</v>
      </c>
      <c r="B544" s="64" t="s">
        <v>1276</v>
      </c>
      <c r="C544" s="77"/>
      <c r="D544" s="78">
        <v>1</v>
      </c>
      <c r="E544" s="42">
        <v>5</v>
      </c>
      <c r="F544" s="96">
        <v>15.261609999999999</v>
      </c>
    </row>
    <row r="545" spans="1:6" ht="15.75" customHeight="1">
      <c r="A545" s="67" t="s">
        <v>767</v>
      </c>
      <c r="B545" s="64" t="s">
        <v>1295</v>
      </c>
      <c r="C545" s="77"/>
      <c r="D545" s="78">
        <v>1</v>
      </c>
      <c r="E545" s="42">
        <v>7</v>
      </c>
      <c r="F545" s="96">
        <v>8.7944200000000006</v>
      </c>
    </row>
    <row r="546" spans="1:6" ht="15.75" customHeight="1">
      <c r="A546" s="67" t="s">
        <v>767</v>
      </c>
      <c r="B546" s="64" t="s">
        <v>1296</v>
      </c>
      <c r="C546" s="77"/>
      <c r="D546" s="78">
        <v>1</v>
      </c>
      <c r="E546" s="42">
        <v>7</v>
      </c>
      <c r="F546" s="96">
        <v>16.572949999999999</v>
      </c>
    </row>
    <row r="547" spans="1:6" ht="15.75" customHeight="1">
      <c r="A547" s="67" t="s">
        <v>767</v>
      </c>
      <c r="B547" s="64" t="s">
        <v>1297</v>
      </c>
      <c r="C547" s="77"/>
      <c r="D547" s="81">
        <v>1</v>
      </c>
      <c r="E547" s="42">
        <v>7</v>
      </c>
      <c r="F547" s="96">
        <v>14.54907</v>
      </c>
    </row>
    <row r="548" spans="1:6" ht="15.75" customHeight="1">
      <c r="A548" s="67" t="s">
        <v>767</v>
      </c>
      <c r="B548" s="64" t="s">
        <v>1298</v>
      </c>
      <c r="C548" s="77"/>
      <c r="D548" s="78">
        <v>1</v>
      </c>
      <c r="E548" s="42">
        <v>5</v>
      </c>
      <c r="F548" s="96">
        <v>15.011509999999999</v>
      </c>
    </row>
    <row r="549" spans="1:6" ht="15.75" customHeight="1">
      <c r="A549" s="67" t="s">
        <v>767</v>
      </c>
      <c r="B549" s="64" t="s">
        <v>1299</v>
      </c>
      <c r="C549" s="77"/>
      <c r="D549" s="78">
        <v>1</v>
      </c>
      <c r="E549" s="42">
        <v>7</v>
      </c>
      <c r="F549" s="96">
        <v>14.8658</v>
      </c>
    </row>
    <row r="550" spans="1:6" ht="15.75" customHeight="1">
      <c r="A550" s="67" t="s">
        <v>767</v>
      </c>
      <c r="B550" s="64" t="s">
        <v>1300</v>
      </c>
      <c r="C550" s="77"/>
      <c r="D550" s="78">
        <v>1</v>
      </c>
      <c r="E550" s="42">
        <v>7</v>
      </c>
      <c r="F550" s="96">
        <v>16.582180000000001</v>
      </c>
    </row>
    <row r="551" spans="1:6" ht="15.75" customHeight="1">
      <c r="A551" s="67" t="s">
        <v>767</v>
      </c>
      <c r="B551" s="64" t="s">
        <v>1301</v>
      </c>
      <c r="C551" s="77"/>
      <c r="D551" s="78">
        <v>1</v>
      </c>
      <c r="E551" s="42">
        <v>7</v>
      </c>
      <c r="F551" s="96">
        <v>14.54907</v>
      </c>
    </row>
    <row r="552" spans="1:6" ht="15.75" customHeight="1">
      <c r="A552" s="67" t="s">
        <v>767</v>
      </c>
      <c r="B552" s="64" t="s">
        <v>1302</v>
      </c>
      <c r="C552" s="77"/>
      <c r="D552" s="81">
        <v>1</v>
      </c>
      <c r="E552" s="42">
        <v>7</v>
      </c>
      <c r="F552" s="96">
        <v>14.54908</v>
      </c>
    </row>
    <row r="553" spans="1:6" ht="15.75" customHeight="1">
      <c r="A553" s="67" t="s">
        <v>767</v>
      </c>
      <c r="B553" s="64" t="s">
        <v>1303</v>
      </c>
      <c r="C553" s="77"/>
      <c r="D553" s="78">
        <v>1</v>
      </c>
      <c r="E553" s="42">
        <v>7</v>
      </c>
      <c r="F553" s="96">
        <v>8.1474700000000002</v>
      </c>
    </row>
    <row r="554" spans="1:6" ht="15.75" customHeight="1">
      <c r="A554" s="67" t="s">
        <v>767</v>
      </c>
      <c r="B554" s="64" t="s">
        <v>1304</v>
      </c>
      <c r="C554" s="77"/>
      <c r="D554" s="78">
        <v>1</v>
      </c>
      <c r="E554" s="42">
        <v>7</v>
      </c>
      <c r="F554" s="96">
        <v>17.15596</v>
      </c>
    </row>
    <row r="555" spans="1:6" ht="15.75" customHeight="1">
      <c r="A555" s="67" t="s">
        <v>767</v>
      </c>
      <c r="B555" s="64" t="s">
        <v>1305</v>
      </c>
      <c r="C555" s="77"/>
      <c r="D555" s="78">
        <v>1</v>
      </c>
      <c r="E555" s="42">
        <v>7</v>
      </c>
      <c r="F555" s="96">
        <v>7.95932</v>
      </c>
    </row>
    <row r="556" spans="1:6" ht="15.75" customHeight="1">
      <c r="A556" s="67" t="s">
        <v>767</v>
      </c>
      <c r="B556" s="64" t="s">
        <v>1306</v>
      </c>
      <c r="C556" s="77"/>
      <c r="D556" s="78">
        <v>1</v>
      </c>
      <c r="E556" s="42">
        <v>7</v>
      </c>
      <c r="F556" s="96">
        <v>17.17971</v>
      </c>
    </row>
    <row r="557" spans="1:6" ht="15.75" customHeight="1">
      <c r="A557" s="67" t="s">
        <v>767</v>
      </c>
      <c r="B557" s="64" t="s">
        <v>1307</v>
      </c>
      <c r="C557" s="77"/>
      <c r="D557" s="81">
        <v>1</v>
      </c>
      <c r="E557" s="42">
        <v>7</v>
      </c>
      <c r="F557" s="96">
        <v>16.572949999999999</v>
      </c>
    </row>
    <row r="558" spans="1:6" ht="15.75" customHeight="1">
      <c r="A558" s="67" t="s">
        <v>767</v>
      </c>
      <c r="B558" s="64" t="s">
        <v>1308</v>
      </c>
      <c r="C558" s="77"/>
      <c r="D558" s="78">
        <v>1</v>
      </c>
      <c r="E558" s="42">
        <v>7</v>
      </c>
      <c r="F558" s="96">
        <v>14.77305</v>
      </c>
    </row>
    <row r="559" spans="1:6" ht="15.75" customHeight="1">
      <c r="A559" s="67" t="s">
        <v>767</v>
      </c>
      <c r="B559" s="64" t="s">
        <v>1309</v>
      </c>
      <c r="C559" s="77"/>
      <c r="D559" s="78">
        <v>1</v>
      </c>
      <c r="E559" s="42">
        <v>7</v>
      </c>
      <c r="F559" s="96">
        <v>7.9503399999999997</v>
      </c>
    </row>
    <row r="560" spans="1:6" ht="15.75" customHeight="1">
      <c r="A560" s="67" t="s">
        <v>767</v>
      </c>
      <c r="B560" s="64" t="s">
        <v>1310</v>
      </c>
      <c r="C560" s="77"/>
      <c r="D560" s="78">
        <v>1</v>
      </c>
      <c r="E560" s="42">
        <v>5</v>
      </c>
      <c r="F560" s="96">
        <v>16.572949999999999</v>
      </c>
    </row>
    <row r="561" spans="1:6" ht="15.75" customHeight="1">
      <c r="A561" s="67" t="s">
        <v>767</v>
      </c>
      <c r="B561" s="64" t="s">
        <v>1311</v>
      </c>
      <c r="C561" s="77"/>
      <c r="D561" s="78">
        <v>1</v>
      </c>
      <c r="E561" s="42">
        <v>6</v>
      </c>
      <c r="F561" s="96">
        <v>8.6623599999999996</v>
      </c>
    </row>
    <row r="562" spans="1:6" ht="15.75" customHeight="1">
      <c r="A562" s="67" t="s">
        <v>767</v>
      </c>
      <c r="B562" s="64" t="s">
        <v>1312</v>
      </c>
      <c r="C562" s="77"/>
      <c r="D562" s="81">
        <v>1</v>
      </c>
      <c r="E562" s="42">
        <v>7</v>
      </c>
      <c r="F562" s="96">
        <v>8.3420900000000007</v>
      </c>
    </row>
    <row r="563" spans="1:6" ht="15.75" customHeight="1">
      <c r="A563" s="67" t="s">
        <v>767</v>
      </c>
      <c r="B563" s="64" t="s">
        <v>1313</v>
      </c>
      <c r="C563" s="77"/>
      <c r="D563" s="78">
        <v>1</v>
      </c>
      <c r="E563" s="42">
        <v>7</v>
      </c>
      <c r="F563" s="96">
        <v>8.4147400000000001</v>
      </c>
    </row>
    <row r="564" spans="1:6" ht="15.75" customHeight="1">
      <c r="A564" s="67" t="s">
        <v>767</v>
      </c>
      <c r="B564" s="64" t="s">
        <v>1314</v>
      </c>
      <c r="C564" s="77"/>
      <c r="D564" s="78">
        <v>1</v>
      </c>
      <c r="E564" s="42">
        <v>7</v>
      </c>
      <c r="F564" s="96">
        <v>8.3798999999999992</v>
      </c>
    </row>
    <row r="565" spans="1:6" ht="15.75" customHeight="1">
      <c r="A565" s="67" t="s">
        <v>767</v>
      </c>
      <c r="B565" s="64" t="s">
        <v>1315</v>
      </c>
      <c r="C565" s="77"/>
      <c r="D565" s="78">
        <v>1</v>
      </c>
      <c r="E565" s="42">
        <v>5</v>
      </c>
      <c r="F565" s="96">
        <v>7.94367</v>
      </c>
    </row>
    <row r="566" spans="1:6" ht="15.75" customHeight="1">
      <c r="A566" s="67" t="s">
        <v>767</v>
      </c>
      <c r="B566" s="64" t="s">
        <v>1316</v>
      </c>
      <c r="C566" s="77"/>
      <c r="D566" s="78">
        <v>1</v>
      </c>
      <c r="E566" s="42">
        <v>7</v>
      </c>
      <c r="F566" s="96">
        <v>16.86431</v>
      </c>
    </row>
    <row r="567" spans="1:6" ht="15.75" customHeight="1">
      <c r="A567" s="67" t="s">
        <v>767</v>
      </c>
      <c r="B567" s="64" t="s">
        <v>1317</v>
      </c>
      <c r="C567" s="77"/>
      <c r="D567" s="81">
        <v>1</v>
      </c>
      <c r="E567" s="42">
        <v>5</v>
      </c>
      <c r="F567" s="96">
        <v>8.6021199999999993</v>
      </c>
    </row>
    <row r="568" spans="1:6" ht="15.75" customHeight="1">
      <c r="A568" s="67" t="s">
        <v>767</v>
      </c>
      <c r="B568" s="64" t="s">
        <v>1318</v>
      </c>
      <c r="C568" s="77"/>
      <c r="D568" s="78">
        <v>1</v>
      </c>
      <c r="E568" s="42">
        <v>7</v>
      </c>
      <c r="F568" s="96">
        <v>16.572949999999999</v>
      </c>
    </row>
    <row r="569" spans="1:6" ht="15.75" customHeight="1">
      <c r="A569" s="67" t="s">
        <v>767</v>
      </c>
      <c r="B569" s="64" t="s">
        <v>1319</v>
      </c>
      <c r="C569" s="77"/>
      <c r="D569" s="78">
        <v>1</v>
      </c>
      <c r="E569" s="42">
        <v>5</v>
      </c>
      <c r="F569" s="96">
        <v>14.78346</v>
      </c>
    </row>
    <row r="570" spans="1:6" ht="15.75" customHeight="1">
      <c r="A570" s="67" t="s">
        <v>767</v>
      </c>
      <c r="B570" s="64" t="s">
        <v>1320</v>
      </c>
      <c r="C570" s="77"/>
      <c r="D570" s="78">
        <v>1</v>
      </c>
      <c r="E570" s="42">
        <v>7</v>
      </c>
      <c r="F570" s="96">
        <v>16.582180000000001</v>
      </c>
    </row>
    <row r="571" spans="1:6" ht="15.75" customHeight="1">
      <c r="A571" s="67" t="s">
        <v>767</v>
      </c>
      <c r="B571" s="64" t="s">
        <v>1321</v>
      </c>
      <c r="C571" s="77"/>
      <c r="D571" s="78">
        <v>1</v>
      </c>
      <c r="E571" s="42">
        <v>7</v>
      </c>
      <c r="F571" s="96">
        <v>15.114380000000001</v>
      </c>
    </row>
    <row r="572" spans="1:6" ht="15.75" customHeight="1">
      <c r="A572" s="67" t="s">
        <v>767</v>
      </c>
      <c r="B572" s="64" t="s">
        <v>1322</v>
      </c>
      <c r="C572" s="77"/>
      <c r="D572" s="81">
        <v>1</v>
      </c>
      <c r="E572" s="42">
        <v>5</v>
      </c>
      <c r="F572" s="96">
        <v>14.865819999999999</v>
      </c>
    </row>
    <row r="573" spans="1:6" ht="15.75" customHeight="1">
      <c r="A573" s="67" t="s">
        <v>767</v>
      </c>
      <c r="B573" s="64" t="s">
        <v>1323</v>
      </c>
      <c r="C573" s="77"/>
      <c r="D573" s="78">
        <v>1</v>
      </c>
      <c r="E573" s="42">
        <v>5</v>
      </c>
      <c r="F573" s="96">
        <v>14.79111</v>
      </c>
    </row>
    <row r="574" spans="1:6" ht="15.75" customHeight="1">
      <c r="A574" s="67" t="s">
        <v>767</v>
      </c>
      <c r="B574" s="64" t="s">
        <v>1324</v>
      </c>
      <c r="C574" s="77"/>
      <c r="D574" s="78">
        <v>1</v>
      </c>
      <c r="E574" s="42">
        <v>7</v>
      </c>
      <c r="F574" s="96">
        <v>15.025550000000001</v>
      </c>
    </row>
    <row r="575" spans="1:6" ht="15.75" customHeight="1">
      <c r="A575" s="67" t="s">
        <v>767</v>
      </c>
      <c r="B575" s="64" t="s">
        <v>1325</v>
      </c>
      <c r="C575" s="77"/>
      <c r="D575" s="78">
        <v>1</v>
      </c>
      <c r="E575" s="42">
        <v>7</v>
      </c>
      <c r="F575" s="96">
        <v>8.3646700000000003</v>
      </c>
    </row>
    <row r="576" spans="1:6" ht="15.75" customHeight="1">
      <c r="A576" s="67" t="s">
        <v>767</v>
      </c>
      <c r="B576" s="64" t="s">
        <v>1326</v>
      </c>
      <c r="C576" s="77"/>
      <c r="D576" s="78">
        <v>1</v>
      </c>
      <c r="E576" s="42">
        <v>7</v>
      </c>
      <c r="F576" s="96">
        <v>14.78101</v>
      </c>
    </row>
    <row r="577" spans="1:6" ht="15.75" customHeight="1">
      <c r="A577" s="67" t="s">
        <v>767</v>
      </c>
      <c r="B577" s="64" t="s">
        <v>1327</v>
      </c>
      <c r="C577" s="77"/>
      <c r="D577" s="81">
        <v>1</v>
      </c>
      <c r="E577" s="42">
        <v>7</v>
      </c>
      <c r="F577" s="96">
        <v>8.1380199999999991</v>
      </c>
    </row>
    <row r="578" spans="1:6" ht="15.75" customHeight="1">
      <c r="A578" s="67" t="s">
        <v>767</v>
      </c>
      <c r="B578" s="64" t="s">
        <v>1328</v>
      </c>
      <c r="C578" s="77"/>
      <c r="D578" s="78">
        <v>1</v>
      </c>
      <c r="E578" s="42">
        <v>7</v>
      </c>
      <c r="F578" s="96">
        <v>8.7944200000000006</v>
      </c>
    </row>
    <row r="579" spans="1:6" ht="15.75" customHeight="1">
      <c r="A579" s="67" t="s">
        <v>767</v>
      </c>
      <c r="B579" s="64" t="s">
        <v>1329</v>
      </c>
      <c r="C579" s="77"/>
      <c r="D579" s="78">
        <v>1</v>
      </c>
      <c r="E579" s="42">
        <v>7</v>
      </c>
      <c r="F579" s="96">
        <v>8.5458800000000004</v>
      </c>
    </row>
    <row r="580" spans="1:6" ht="15.75" customHeight="1">
      <c r="A580" s="67" t="s">
        <v>767</v>
      </c>
      <c r="B580" s="64" t="s">
        <v>1330</v>
      </c>
      <c r="C580" s="77"/>
      <c r="D580" s="78">
        <v>1</v>
      </c>
      <c r="E580" s="42">
        <v>7</v>
      </c>
      <c r="F580" s="96">
        <v>16.582180000000001</v>
      </c>
    </row>
    <row r="581" spans="1:6" ht="15.75" customHeight="1">
      <c r="A581" s="67" t="s">
        <v>767</v>
      </c>
      <c r="B581" s="64" t="s">
        <v>1331</v>
      </c>
      <c r="C581" s="77"/>
      <c r="D581" s="78">
        <v>1</v>
      </c>
      <c r="E581" s="42">
        <v>7</v>
      </c>
      <c r="F581" s="96">
        <v>16.572949999999999</v>
      </c>
    </row>
    <row r="582" spans="1:6" ht="15.75" customHeight="1">
      <c r="A582" s="67" t="s">
        <v>767</v>
      </c>
      <c r="B582" s="64" t="s">
        <v>1332</v>
      </c>
      <c r="C582" s="77"/>
      <c r="D582" s="81">
        <v>1</v>
      </c>
      <c r="E582" s="42">
        <v>7</v>
      </c>
      <c r="F582" s="96">
        <v>8.3989799999999999</v>
      </c>
    </row>
    <row r="583" spans="1:6" ht="15.75" customHeight="1">
      <c r="A583" s="67" t="s">
        <v>767</v>
      </c>
      <c r="B583" s="64" t="s">
        <v>1333</v>
      </c>
      <c r="C583" s="77"/>
      <c r="D583" s="78">
        <v>1</v>
      </c>
      <c r="E583" s="42">
        <v>5</v>
      </c>
      <c r="F583" s="96">
        <v>8.1540499999999998</v>
      </c>
    </row>
    <row r="584" spans="1:6" ht="15.75" customHeight="1">
      <c r="A584" s="67" t="s">
        <v>767</v>
      </c>
      <c r="B584" s="64" t="s">
        <v>1334</v>
      </c>
      <c r="C584" s="77"/>
      <c r="D584" s="78">
        <v>1</v>
      </c>
      <c r="E584" s="42">
        <v>7</v>
      </c>
      <c r="F584" s="96">
        <v>15.087719999999999</v>
      </c>
    </row>
    <row r="585" spans="1:6" ht="15.75" customHeight="1">
      <c r="A585" s="67" t="s">
        <v>767</v>
      </c>
      <c r="B585" s="64" t="s">
        <v>1335</v>
      </c>
      <c r="C585" s="77"/>
      <c r="D585" s="78">
        <v>1</v>
      </c>
      <c r="E585" s="42">
        <v>7</v>
      </c>
      <c r="F585" s="96">
        <v>7.90937</v>
      </c>
    </row>
    <row r="586" spans="1:6" ht="15.75" customHeight="1">
      <c r="A586" s="67" t="s">
        <v>767</v>
      </c>
      <c r="B586" s="64" t="s">
        <v>1336</v>
      </c>
      <c r="C586" s="77"/>
      <c r="D586" s="78">
        <v>1</v>
      </c>
      <c r="E586" s="42">
        <v>7</v>
      </c>
      <c r="F586" s="96">
        <v>8.1380199999999991</v>
      </c>
    </row>
    <row r="587" spans="1:6" ht="15.75" customHeight="1">
      <c r="A587" s="67" t="s">
        <v>767</v>
      </c>
      <c r="B587" s="64" t="s">
        <v>1337</v>
      </c>
      <c r="C587" s="77"/>
      <c r="D587" s="81">
        <v>1</v>
      </c>
      <c r="E587" s="42">
        <v>7</v>
      </c>
      <c r="F587" s="96">
        <v>9.3970000000000002</v>
      </c>
    </row>
    <row r="588" spans="1:6" ht="15.75" customHeight="1">
      <c r="A588" s="67" t="s">
        <v>767</v>
      </c>
      <c r="B588" s="64" t="s">
        <v>1338</v>
      </c>
      <c r="C588" s="77"/>
      <c r="D588" s="78">
        <v>1</v>
      </c>
      <c r="E588" s="42">
        <v>7</v>
      </c>
      <c r="F588" s="96">
        <v>8.1497700000000002</v>
      </c>
    </row>
    <row r="589" spans="1:6" ht="15.75" customHeight="1">
      <c r="A589" s="67" t="s">
        <v>767</v>
      </c>
      <c r="B589" s="64" t="s">
        <v>1339</v>
      </c>
      <c r="C589" s="77"/>
      <c r="D589" s="78">
        <v>1</v>
      </c>
      <c r="E589" s="42">
        <v>7</v>
      </c>
      <c r="F589" s="96">
        <v>8.6021199999999993</v>
      </c>
    </row>
    <row r="590" spans="1:6" ht="15.75" customHeight="1">
      <c r="A590" s="67" t="s">
        <v>767</v>
      </c>
      <c r="B590" s="64" t="s">
        <v>1340</v>
      </c>
      <c r="C590" s="77"/>
      <c r="D590" s="78">
        <v>1</v>
      </c>
      <c r="E590" s="42">
        <v>5</v>
      </c>
      <c r="F590" s="96">
        <v>14.85421</v>
      </c>
    </row>
    <row r="591" spans="1:6" ht="15.75" customHeight="1">
      <c r="A591" s="67" t="s">
        <v>767</v>
      </c>
      <c r="B591" s="64" t="s">
        <v>1341</v>
      </c>
      <c r="C591" s="77"/>
      <c r="D591" s="78">
        <v>1</v>
      </c>
      <c r="E591" s="42">
        <v>7</v>
      </c>
      <c r="F591" s="96">
        <v>16.572939999999999</v>
      </c>
    </row>
    <row r="592" spans="1:6" ht="15.75" customHeight="1">
      <c r="A592" s="67" t="s">
        <v>767</v>
      </c>
      <c r="B592" s="64" t="s">
        <v>1342</v>
      </c>
      <c r="C592" s="77"/>
      <c r="D592" s="81">
        <v>1</v>
      </c>
      <c r="E592" s="42">
        <v>15</v>
      </c>
      <c r="F592" s="96">
        <v>15.35919</v>
      </c>
    </row>
    <row r="593" spans="1:6" ht="15.75" customHeight="1">
      <c r="A593" s="67" t="s">
        <v>767</v>
      </c>
      <c r="B593" s="64" t="s">
        <v>1343</v>
      </c>
      <c r="C593" s="77"/>
      <c r="D593" s="78">
        <v>1</v>
      </c>
      <c r="E593" s="42">
        <v>7</v>
      </c>
      <c r="F593" s="96">
        <v>14.750640000000001</v>
      </c>
    </row>
    <row r="594" spans="1:6" ht="15.75" customHeight="1">
      <c r="A594" s="67" t="s">
        <v>767</v>
      </c>
      <c r="B594" s="64" t="s">
        <v>1344</v>
      </c>
      <c r="C594" s="77"/>
      <c r="D594" s="78">
        <v>1</v>
      </c>
      <c r="E594" s="42">
        <v>7</v>
      </c>
      <c r="F594" s="96">
        <v>14.801170000000001</v>
      </c>
    </row>
    <row r="595" spans="1:6" ht="15.75" customHeight="1">
      <c r="A595" s="67" t="s">
        <v>767</v>
      </c>
      <c r="B595" s="64" t="s">
        <v>1345</v>
      </c>
      <c r="C595" s="77"/>
      <c r="D595" s="78">
        <v>1</v>
      </c>
      <c r="E595" s="42">
        <v>7</v>
      </c>
      <c r="F595" s="96">
        <v>14.84371</v>
      </c>
    </row>
    <row r="596" spans="1:6" ht="15.75" customHeight="1">
      <c r="A596" s="67" t="s">
        <v>767</v>
      </c>
      <c r="B596" s="64" t="s">
        <v>1346</v>
      </c>
      <c r="C596" s="77"/>
      <c r="D596" s="78">
        <v>1</v>
      </c>
      <c r="E596" s="42">
        <v>7</v>
      </c>
      <c r="F596" s="96">
        <v>16.720379999999999</v>
      </c>
    </row>
    <row r="597" spans="1:6" ht="15.75" customHeight="1">
      <c r="A597" s="67" t="s">
        <v>767</v>
      </c>
      <c r="B597" s="64" t="s">
        <v>1347</v>
      </c>
      <c r="C597" s="77"/>
      <c r="D597" s="81">
        <v>1</v>
      </c>
      <c r="E597" s="42">
        <v>15</v>
      </c>
      <c r="F597" s="96">
        <v>16.720379999999999</v>
      </c>
    </row>
    <row r="598" spans="1:6" ht="15.75" customHeight="1">
      <c r="A598" s="67" t="s">
        <v>767</v>
      </c>
      <c r="B598" s="64" t="s">
        <v>1348</v>
      </c>
      <c r="C598" s="77"/>
      <c r="D598" s="78">
        <v>1</v>
      </c>
      <c r="E598" s="42">
        <v>7</v>
      </c>
      <c r="F598" s="96">
        <v>14.83339</v>
      </c>
    </row>
    <row r="599" spans="1:6" ht="15.75" customHeight="1">
      <c r="A599" s="67" t="s">
        <v>767</v>
      </c>
      <c r="B599" s="64" t="s">
        <v>1349</v>
      </c>
      <c r="C599" s="77"/>
      <c r="D599" s="78">
        <v>1</v>
      </c>
      <c r="E599" s="42">
        <v>7</v>
      </c>
      <c r="F599" s="96">
        <v>16.582180000000001</v>
      </c>
    </row>
    <row r="600" spans="1:6" ht="15.75" customHeight="1">
      <c r="A600" s="67" t="s">
        <v>767</v>
      </c>
      <c r="B600" s="64" t="s">
        <v>1350</v>
      </c>
      <c r="C600" s="77"/>
      <c r="D600" s="78">
        <v>1</v>
      </c>
      <c r="E600" s="42">
        <v>7</v>
      </c>
      <c r="F600" s="96">
        <v>8.3628099999999996</v>
      </c>
    </row>
    <row r="601" spans="1:6" ht="15.75" customHeight="1">
      <c r="A601" s="67" t="s">
        <v>767</v>
      </c>
      <c r="B601" s="64" t="s">
        <v>1351</v>
      </c>
      <c r="C601" s="77"/>
      <c r="D601" s="78">
        <v>1</v>
      </c>
      <c r="E601" s="42">
        <v>5</v>
      </c>
      <c r="F601" s="96">
        <v>8.6212</v>
      </c>
    </row>
    <row r="602" spans="1:6" ht="15.75" customHeight="1">
      <c r="A602" s="67" t="s">
        <v>767</v>
      </c>
      <c r="B602" s="64" t="s">
        <v>1352</v>
      </c>
      <c r="C602" s="77"/>
      <c r="D602" s="81">
        <v>1</v>
      </c>
      <c r="E602" s="42">
        <v>7</v>
      </c>
      <c r="F602" s="96">
        <v>14.54908</v>
      </c>
    </row>
    <row r="603" spans="1:6" ht="15.75" customHeight="1">
      <c r="A603" s="67" t="s">
        <v>767</v>
      </c>
      <c r="B603" s="64" t="s">
        <v>1353</v>
      </c>
      <c r="C603" s="77"/>
      <c r="D603" s="78">
        <v>1</v>
      </c>
      <c r="E603" s="42">
        <v>7</v>
      </c>
      <c r="F603" s="96">
        <v>14.78101</v>
      </c>
    </row>
    <row r="604" spans="1:6" ht="15.75" customHeight="1">
      <c r="A604" s="67" t="s">
        <v>767</v>
      </c>
      <c r="B604" s="64" t="s">
        <v>1354</v>
      </c>
      <c r="C604" s="77"/>
      <c r="D604" s="78">
        <v>1</v>
      </c>
      <c r="E604" s="42">
        <v>7</v>
      </c>
      <c r="F604" s="96">
        <v>14.54908</v>
      </c>
    </row>
    <row r="605" spans="1:6" ht="15.75" customHeight="1">
      <c r="A605" s="67" t="s">
        <v>767</v>
      </c>
      <c r="B605" s="64" t="s">
        <v>1355</v>
      </c>
      <c r="C605" s="77"/>
      <c r="D605" s="78">
        <v>1</v>
      </c>
      <c r="E605" s="42">
        <v>5</v>
      </c>
      <c r="F605" s="96">
        <v>16.582180000000001</v>
      </c>
    </row>
    <row r="606" spans="1:6" ht="15.75" customHeight="1">
      <c r="A606" s="67" t="s">
        <v>767</v>
      </c>
      <c r="B606" s="64" t="s">
        <v>1356</v>
      </c>
      <c r="C606" s="77"/>
      <c r="D606" s="78">
        <v>1</v>
      </c>
      <c r="E606" s="42">
        <v>7</v>
      </c>
      <c r="F606" s="96">
        <v>8.1380199999999991</v>
      </c>
    </row>
    <row r="607" spans="1:6" ht="15.75" customHeight="1">
      <c r="A607" s="67" t="s">
        <v>767</v>
      </c>
      <c r="B607" s="64" t="s">
        <v>651</v>
      </c>
      <c r="C607" s="77"/>
      <c r="D607" s="81">
        <v>1</v>
      </c>
      <c r="E607" s="42">
        <v>7</v>
      </c>
      <c r="F607" s="96">
        <v>15.011749999999999</v>
      </c>
    </row>
    <row r="608" spans="1:6" ht="15.75" customHeight="1">
      <c r="A608" s="67" t="s">
        <v>767</v>
      </c>
      <c r="B608" s="64" t="s">
        <v>1357</v>
      </c>
      <c r="C608" s="77"/>
      <c r="D608" s="78">
        <v>1</v>
      </c>
      <c r="E608" s="42">
        <v>5</v>
      </c>
      <c r="F608" s="96">
        <v>14.910310000000001</v>
      </c>
    </row>
    <row r="609" spans="1:6" ht="15.75" customHeight="1">
      <c r="A609" s="67" t="s">
        <v>767</v>
      </c>
      <c r="B609" s="64" t="s">
        <v>1358</v>
      </c>
      <c r="C609" s="77"/>
      <c r="D609" s="78">
        <v>1</v>
      </c>
      <c r="E609" s="42">
        <v>7</v>
      </c>
      <c r="F609" s="96">
        <v>15.0739</v>
      </c>
    </row>
    <row r="610" spans="1:6" ht="15.75" customHeight="1">
      <c r="A610" s="67" t="s">
        <v>767</v>
      </c>
      <c r="B610" s="64" t="s">
        <v>1359</v>
      </c>
      <c r="C610" s="77"/>
      <c r="D610" s="78">
        <v>1</v>
      </c>
      <c r="E610" s="42">
        <v>7</v>
      </c>
      <c r="F610" s="96">
        <v>8.1380199999999991</v>
      </c>
    </row>
    <row r="611" spans="1:6" ht="15.75" customHeight="1">
      <c r="A611" s="67" t="s">
        <v>767</v>
      </c>
      <c r="B611" s="64" t="s">
        <v>1360</v>
      </c>
      <c r="C611" s="77"/>
      <c r="D611" s="78">
        <v>1</v>
      </c>
      <c r="E611" s="42">
        <v>7</v>
      </c>
      <c r="F611" s="96">
        <v>8.2766000000000002</v>
      </c>
    </row>
    <row r="612" spans="1:6" ht="15.75" customHeight="1">
      <c r="A612" s="67" t="s">
        <v>767</v>
      </c>
      <c r="B612" s="64" t="s">
        <v>1361</v>
      </c>
      <c r="C612" s="77"/>
      <c r="D612" s="81">
        <v>1</v>
      </c>
      <c r="E612" s="42">
        <v>7</v>
      </c>
      <c r="F612" s="96">
        <v>15.055999999999999</v>
      </c>
    </row>
    <row r="613" spans="1:6" ht="15.75" customHeight="1">
      <c r="A613" s="67" t="s">
        <v>767</v>
      </c>
      <c r="B613" s="64" t="s">
        <v>1362</v>
      </c>
      <c r="C613" s="77"/>
      <c r="D613" s="78">
        <v>1</v>
      </c>
      <c r="E613" s="42">
        <v>7</v>
      </c>
      <c r="F613" s="96">
        <v>14.811299999999999</v>
      </c>
    </row>
    <row r="614" spans="1:6" ht="15.75" customHeight="1">
      <c r="A614" s="67" t="s">
        <v>767</v>
      </c>
      <c r="B614" s="64" t="s">
        <v>1363</v>
      </c>
      <c r="C614" s="77"/>
      <c r="D614" s="78">
        <v>1</v>
      </c>
      <c r="E614" s="42">
        <v>7</v>
      </c>
      <c r="F614" s="96">
        <v>16.582180000000001</v>
      </c>
    </row>
    <row r="615" spans="1:6" ht="15.75" customHeight="1">
      <c r="A615" s="67" t="s">
        <v>767</v>
      </c>
      <c r="B615" s="64" t="s">
        <v>1363</v>
      </c>
      <c r="C615" s="77"/>
      <c r="D615" s="78">
        <v>1</v>
      </c>
      <c r="E615" s="42">
        <v>7</v>
      </c>
      <c r="F615" s="96">
        <v>16.582180000000001</v>
      </c>
    </row>
    <row r="616" spans="1:6" ht="15.75" customHeight="1">
      <c r="A616" s="67" t="s">
        <v>767</v>
      </c>
      <c r="B616" s="64" t="s">
        <v>1364</v>
      </c>
      <c r="C616" s="77"/>
      <c r="D616" s="78">
        <v>1</v>
      </c>
      <c r="E616" s="42">
        <v>7</v>
      </c>
      <c r="F616" s="96">
        <v>14.8658</v>
      </c>
    </row>
    <row r="617" spans="1:6" ht="15.75" customHeight="1">
      <c r="A617" s="67" t="s">
        <v>767</v>
      </c>
      <c r="B617" s="64" t="s">
        <v>1365</v>
      </c>
      <c r="C617" s="77"/>
      <c r="D617" s="81">
        <v>1</v>
      </c>
      <c r="E617" s="42">
        <v>7</v>
      </c>
      <c r="F617" s="96">
        <v>8.1677300000000006</v>
      </c>
    </row>
    <row r="618" spans="1:6" ht="15.75" customHeight="1">
      <c r="A618" s="67" t="s">
        <v>767</v>
      </c>
      <c r="B618" s="64" t="s">
        <v>1366</v>
      </c>
      <c r="C618" s="77"/>
      <c r="D618" s="78">
        <v>1</v>
      </c>
      <c r="E618" s="42">
        <v>5</v>
      </c>
      <c r="F618" s="96">
        <v>8.5082799999999992</v>
      </c>
    </row>
    <row r="619" spans="1:6" ht="15.75" customHeight="1">
      <c r="A619" s="67" t="s">
        <v>767</v>
      </c>
      <c r="B619" s="64" t="s">
        <v>1367</v>
      </c>
      <c r="C619" s="77"/>
      <c r="D619" s="78">
        <v>1</v>
      </c>
      <c r="E619" s="42">
        <v>7</v>
      </c>
      <c r="F619" s="96">
        <v>14.791130000000001</v>
      </c>
    </row>
    <row r="620" spans="1:6" ht="15.75" customHeight="1">
      <c r="A620" s="67" t="s">
        <v>767</v>
      </c>
      <c r="B620" s="64" t="s">
        <v>1368</v>
      </c>
      <c r="C620" s="77"/>
      <c r="D620" s="78">
        <v>1</v>
      </c>
      <c r="E620" s="42">
        <v>5</v>
      </c>
      <c r="F620" s="96">
        <v>8.7059200000000008</v>
      </c>
    </row>
    <row r="621" spans="1:6" ht="15.75" customHeight="1">
      <c r="A621" s="67" t="s">
        <v>767</v>
      </c>
      <c r="B621" s="64" t="s">
        <v>1369</v>
      </c>
      <c r="C621" s="77"/>
      <c r="D621" s="78">
        <v>1</v>
      </c>
      <c r="E621" s="42">
        <v>7</v>
      </c>
      <c r="F621" s="96">
        <v>19.982530000000001</v>
      </c>
    </row>
    <row r="622" spans="1:6" ht="15.75" customHeight="1">
      <c r="A622" s="67" t="s">
        <v>767</v>
      </c>
      <c r="B622" s="64" t="s">
        <v>1370</v>
      </c>
      <c r="C622" s="77"/>
      <c r="D622" s="81">
        <v>1</v>
      </c>
      <c r="E622" s="42">
        <v>7</v>
      </c>
      <c r="F622" s="96">
        <v>16.582180000000001</v>
      </c>
    </row>
    <row r="623" spans="1:6" ht="15.75" customHeight="1">
      <c r="A623" s="67" t="s">
        <v>767</v>
      </c>
      <c r="B623" s="64" t="s">
        <v>1371</v>
      </c>
      <c r="C623" s="77"/>
      <c r="D623" s="78">
        <v>1</v>
      </c>
      <c r="E623" s="42">
        <v>7</v>
      </c>
      <c r="F623" s="96">
        <v>14.811299999999999</v>
      </c>
    </row>
    <row r="624" spans="1:6" ht="15.75" customHeight="1">
      <c r="A624" s="67" t="s">
        <v>767</v>
      </c>
      <c r="B624" s="64" t="s">
        <v>1372</v>
      </c>
      <c r="C624" s="77"/>
      <c r="D624" s="78">
        <v>1</v>
      </c>
      <c r="E624" s="42">
        <v>5</v>
      </c>
      <c r="F624" s="96">
        <v>14.81128</v>
      </c>
    </row>
    <row r="625" spans="1:6" ht="15.75" customHeight="1">
      <c r="A625" s="67" t="s">
        <v>767</v>
      </c>
      <c r="B625" s="64" t="s">
        <v>1373</v>
      </c>
      <c r="C625" s="77"/>
      <c r="D625" s="78">
        <v>1</v>
      </c>
      <c r="E625" s="42">
        <v>7</v>
      </c>
      <c r="F625" s="96">
        <v>16.572949999999999</v>
      </c>
    </row>
    <row r="626" spans="1:6" ht="15.75" customHeight="1">
      <c r="A626" s="67" t="s">
        <v>767</v>
      </c>
      <c r="B626" s="64" t="s">
        <v>1374</v>
      </c>
      <c r="C626" s="77"/>
      <c r="D626" s="78">
        <v>1</v>
      </c>
      <c r="E626" s="42">
        <v>7</v>
      </c>
      <c r="F626" s="96">
        <v>17.15596</v>
      </c>
    </row>
    <row r="627" spans="1:6" ht="15.75" customHeight="1">
      <c r="A627" s="67" t="s">
        <v>767</v>
      </c>
      <c r="B627" s="64" t="s">
        <v>1375</v>
      </c>
      <c r="C627" s="77"/>
      <c r="D627" s="81">
        <v>1</v>
      </c>
      <c r="E627" s="42">
        <v>7</v>
      </c>
      <c r="F627" s="96">
        <v>16.572939999999999</v>
      </c>
    </row>
    <row r="628" spans="1:6" ht="15.75" customHeight="1">
      <c r="A628" s="67" t="s">
        <v>767</v>
      </c>
      <c r="B628" s="64" t="s">
        <v>1376</v>
      </c>
      <c r="C628" s="77"/>
      <c r="D628" s="78">
        <v>1</v>
      </c>
      <c r="E628" s="42">
        <v>7</v>
      </c>
      <c r="F628" s="96">
        <v>14.868510000000001</v>
      </c>
    </row>
    <row r="629" spans="1:6" ht="15.75" customHeight="1">
      <c r="A629" s="67" t="s">
        <v>767</v>
      </c>
      <c r="B629" s="64" t="s">
        <v>1377</v>
      </c>
      <c r="C629" s="77"/>
      <c r="D629" s="78">
        <v>1</v>
      </c>
      <c r="E629" s="42">
        <v>5</v>
      </c>
      <c r="F629" s="96">
        <v>14.810980000000001</v>
      </c>
    </row>
    <row r="630" spans="1:6" ht="15.75" customHeight="1">
      <c r="A630" s="67" t="s">
        <v>767</v>
      </c>
      <c r="B630" s="64" t="s">
        <v>1378</v>
      </c>
      <c r="C630" s="77"/>
      <c r="D630" s="78">
        <v>1</v>
      </c>
      <c r="E630" s="42">
        <v>7</v>
      </c>
      <c r="F630" s="96">
        <v>15.12354</v>
      </c>
    </row>
    <row r="631" spans="1:6" ht="15.75" customHeight="1">
      <c r="A631" s="67" t="s">
        <v>767</v>
      </c>
      <c r="B631" s="64" t="s">
        <v>1379</v>
      </c>
      <c r="C631" s="77"/>
      <c r="D631" s="78">
        <v>1</v>
      </c>
      <c r="E631" s="42">
        <v>7</v>
      </c>
      <c r="F631" s="96">
        <v>14.8308</v>
      </c>
    </row>
    <row r="632" spans="1:6" ht="15.75" customHeight="1">
      <c r="A632" s="67" t="s">
        <v>767</v>
      </c>
      <c r="B632" s="64" t="s">
        <v>1380</v>
      </c>
      <c r="C632" s="77"/>
      <c r="D632" s="81">
        <v>1</v>
      </c>
      <c r="E632" s="42">
        <v>7</v>
      </c>
      <c r="F632" s="96">
        <v>16.572939999999999</v>
      </c>
    </row>
    <row r="633" spans="1:6" ht="15.75" customHeight="1">
      <c r="A633" s="67" t="s">
        <v>767</v>
      </c>
      <c r="B633" s="70" t="s">
        <v>1381</v>
      </c>
      <c r="C633" s="77"/>
      <c r="D633" s="78">
        <v>1</v>
      </c>
      <c r="E633" s="42">
        <v>7</v>
      </c>
      <c r="F633" s="96">
        <v>14.84379</v>
      </c>
    </row>
    <row r="634" spans="1:6" ht="15.75" customHeight="1">
      <c r="A634" s="67" t="s">
        <v>767</v>
      </c>
      <c r="B634" s="64" t="s">
        <v>1382</v>
      </c>
      <c r="C634" s="77"/>
      <c r="D634" s="78">
        <v>1</v>
      </c>
      <c r="E634" s="42">
        <v>7</v>
      </c>
      <c r="F634" s="96">
        <v>16.720379999999999</v>
      </c>
    </row>
    <row r="635" spans="1:6" ht="15.75" customHeight="1">
      <c r="A635" s="67" t="s">
        <v>767</v>
      </c>
      <c r="B635" s="64" t="s">
        <v>1383</v>
      </c>
      <c r="C635" s="77"/>
      <c r="D635" s="78">
        <v>1</v>
      </c>
      <c r="E635" s="42">
        <v>7</v>
      </c>
      <c r="F635" s="96">
        <v>8.3528400000000005</v>
      </c>
    </row>
    <row r="636" spans="1:6" ht="15.75" customHeight="1">
      <c r="A636" s="67" t="s">
        <v>767</v>
      </c>
      <c r="B636" s="64" t="s">
        <v>1384</v>
      </c>
      <c r="C636" s="77"/>
      <c r="D636" s="78">
        <v>1</v>
      </c>
      <c r="E636" s="42">
        <v>7</v>
      </c>
      <c r="F636" s="96">
        <v>16.582180000000001</v>
      </c>
    </row>
    <row r="637" spans="1:6" ht="15.75" customHeight="1">
      <c r="A637" s="67" t="s">
        <v>767</v>
      </c>
      <c r="B637" s="64" t="s">
        <v>1385</v>
      </c>
      <c r="C637" s="77"/>
      <c r="D637" s="81">
        <v>1</v>
      </c>
      <c r="E637" s="42">
        <v>7</v>
      </c>
      <c r="F637" s="96">
        <v>14.79829</v>
      </c>
    </row>
    <row r="638" spans="1:6" ht="15.75" customHeight="1">
      <c r="A638" s="67" t="s">
        <v>767</v>
      </c>
      <c r="B638" s="64" t="s">
        <v>1386</v>
      </c>
      <c r="C638" s="77"/>
      <c r="D638" s="78">
        <v>1</v>
      </c>
      <c r="E638" s="42">
        <v>5</v>
      </c>
      <c r="F638" s="96">
        <v>14.54907</v>
      </c>
    </row>
    <row r="639" spans="1:6" ht="15.75" customHeight="1">
      <c r="A639" s="67" t="s">
        <v>767</v>
      </c>
      <c r="B639" s="64" t="s">
        <v>1387</v>
      </c>
      <c r="C639" s="77"/>
      <c r="D639" s="78">
        <v>1</v>
      </c>
      <c r="E639" s="42">
        <v>5</v>
      </c>
      <c r="F639" s="96">
        <v>8.7142999999999997</v>
      </c>
    </row>
    <row r="640" spans="1:6" ht="15.75" customHeight="1">
      <c r="A640" s="67" t="s">
        <v>767</v>
      </c>
      <c r="B640" s="64" t="s">
        <v>1388</v>
      </c>
      <c r="C640" s="77"/>
      <c r="D640" s="78">
        <v>1</v>
      </c>
      <c r="E640" s="42">
        <v>7</v>
      </c>
      <c r="F640" s="96">
        <v>14.81128</v>
      </c>
    </row>
    <row r="641" spans="1:6" ht="15.75" customHeight="1">
      <c r="A641" s="67" t="s">
        <v>767</v>
      </c>
      <c r="B641" s="64" t="s">
        <v>1389</v>
      </c>
      <c r="C641" s="77"/>
      <c r="D641" s="78">
        <v>1</v>
      </c>
      <c r="E641" s="42">
        <v>5</v>
      </c>
      <c r="F641" s="96">
        <v>15.011760000000001</v>
      </c>
    </row>
    <row r="642" spans="1:6" ht="15.75" customHeight="1">
      <c r="A642" s="67" t="s">
        <v>767</v>
      </c>
      <c r="B642" s="64" t="s">
        <v>1390</v>
      </c>
      <c r="C642" s="77"/>
      <c r="D642" s="81">
        <v>1</v>
      </c>
      <c r="E642" s="42">
        <v>7</v>
      </c>
      <c r="F642" s="96">
        <v>8.3628099999999996</v>
      </c>
    </row>
    <row r="643" spans="1:6" ht="15.75" customHeight="1">
      <c r="A643" s="67" t="s">
        <v>767</v>
      </c>
      <c r="B643" s="64" t="s">
        <v>1391</v>
      </c>
      <c r="C643" s="77"/>
      <c r="D643" s="78">
        <v>1</v>
      </c>
      <c r="E643" s="42">
        <v>7</v>
      </c>
      <c r="F643" s="96">
        <v>16.582180000000001</v>
      </c>
    </row>
    <row r="644" spans="1:6" ht="15.75" customHeight="1">
      <c r="A644" s="67" t="s">
        <v>767</v>
      </c>
      <c r="B644" s="64" t="s">
        <v>1392</v>
      </c>
      <c r="C644" s="77"/>
      <c r="D644" s="78">
        <v>1</v>
      </c>
      <c r="E644" s="42">
        <v>5</v>
      </c>
      <c r="F644" s="96">
        <v>14.85571</v>
      </c>
    </row>
    <row r="645" spans="1:6" ht="15.75" customHeight="1">
      <c r="A645" s="67" t="s">
        <v>767</v>
      </c>
      <c r="B645" s="64" t="s">
        <v>1393</v>
      </c>
      <c r="C645" s="77"/>
      <c r="D645" s="78">
        <v>1</v>
      </c>
      <c r="E645" s="42">
        <v>7</v>
      </c>
      <c r="F645" s="96">
        <v>16.720369999999999</v>
      </c>
    </row>
    <row r="646" spans="1:6" ht="15.75" customHeight="1">
      <c r="A646" s="67" t="s">
        <v>767</v>
      </c>
      <c r="B646" s="64" t="s">
        <v>1394</v>
      </c>
      <c r="C646" s="77"/>
      <c r="D646" s="78">
        <v>1</v>
      </c>
      <c r="E646" s="42">
        <v>7</v>
      </c>
      <c r="F646" s="96">
        <v>14.87532</v>
      </c>
    </row>
    <row r="647" spans="1:6" ht="15.75" customHeight="1">
      <c r="A647" s="67" t="s">
        <v>767</v>
      </c>
      <c r="B647" s="64" t="s">
        <v>1395</v>
      </c>
      <c r="C647" s="77"/>
      <c r="D647" s="81">
        <v>1</v>
      </c>
      <c r="E647" s="42">
        <v>5</v>
      </c>
      <c r="F647" s="96">
        <v>8.1629900000000006</v>
      </c>
    </row>
    <row r="648" spans="1:6" ht="15.75" customHeight="1">
      <c r="A648" s="67" t="s">
        <v>767</v>
      </c>
      <c r="B648" s="64" t="s">
        <v>1396</v>
      </c>
      <c r="C648" s="77"/>
      <c r="D648" s="78">
        <v>1</v>
      </c>
      <c r="E648" s="42">
        <v>7</v>
      </c>
      <c r="F648" s="96">
        <v>8.5343900000000001</v>
      </c>
    </row>
    <row r="649" spans="1:6" ht="15.75" customHeight="1">
      <c r="A649" s="67" t="s">
        <v>767</v>
      </c>
      <c r="B649" s="64" t="s">
        <v>1397</v>
      </c>
      <c r="C649" s="77"/>
      <c r="D649" s="78">
        <v>1</v>
      </c>
      <c r="E649" s="42">
        <v>5</v>
      </c>
      <c r="F649" s="96">
        <v>16.572939999999999</v>
      </c>
    </row>
    <row r="650" spans="1:6" ht="15.75" customHeight="1">
      <c r="A650" s="67" t="s">
        <v>767</v>
      </c>
      <c r="B650" s="64" t="s">
        <v>1398</v>
      </c>
      <c r="C650" s="77"/>
      <c r="D650" s="78">
        <v>1</v>
      </c>
      <c r="E650" s="42">
        <v>7</v>
      </c>
      <c r="F650" s="96">
        <v>14.54907</v>
      </c>
    </row>
    <row r="651" spans="1:6" ht="15.75" customHeight="1">
      <c r="A651" s="67" t="s">
        <v>767</v>
      </c>
      <c r="B651" s="64" t="s">
        <v>1399</v>
      </c>
      <c r="C651" s="77"/>
      <c r="D651" s="78">
        <v>1</v>
      </c>
      <c r="E651" s="42">
        <v>5.5</v>
      </c>
      <c r="F651" s="96">
        <v>14.8108</v>
      </c>
    </row>
    <row r="652" spans="1:6" ht="15.75" customHeight="1">
      <c r="A652" s="67" t="s">
        <v>767</v>
      </c>
      <c r="B652" s="64" t="s">
        <v>1400</v>
      </c>
      <c r="C652" s="77"/>
      <c r="D652" s="81">
        <v>1</v>
      </c>
      <c r="E652" s="42">
        <v>7</v>
      </c>
      <c r="F652" s="96">
        <v>14.875310000000001</v>
      </c>
    </row>
    <row r="653" spans="1:6" ht="15.75" customHeight="1">
      <c r="A653" s="67" t="s">
        <v>767</v>
      </c>
      <c r="B653" s="64" t="s">
        <v>1401</v>
      </c>
      <c r="C653" s="77"/>
      <c r="D653" s="78">
        <v>1</v>
      </c>
      <c r="E653" s="42">
        <v>7</v>
      </c>
      <c r="F653" s="96">
        <v>14.54907</v>
      </c>
    </row>
    <row r="654" spans="1:6" ht="15.75" customHeight="1">
      <c r="A654" s="67" t="s">
        <v>767</v>
      </c>
      <c r="B654" s="64" t="s">
        <v>1402</v>
      </c>
      <c r="C654" s="77"/>
      <c r="D654" s="78">
        <v>1</v>
      </c>
      <c r="E654" s="42">
        <v>7</v>
      </c>
      <c r="F654" s="96">
        <v>7.9328599999999998</v>
      </c>
    </row>
    <row r="655" spans="1:6" ht="15.75" customHeight="1">
      <c r="A655" s="67" t="s">
        <v>767</v>
      </c>
      <c r="B655" s="64" t="s">
        <v>1403</v>
      </c>
      <c r="C655" s="77"/>
      <c r="D655" s="78">
        <v>1</v>
      </c>
      <c r="E655" s="42">
        <v>7</v>
      </c>
      <c r="F655" s="96">
        <v>16.572939999999999</v>
      </c>
    </row>
    <row r="656" spans="1:6" ht="15.75" customHeight="1">
      <c r="A656" s="67" t="s">
        <v>767</v>
      </c>
      <c r="B656" s="64" t="s">
        <v>1404</v>
      </c>
      <c r="C656" s="77"/>
      <c r="D656" s="78">
        <v>1</v>
      </c>
      <c r="E656" s="42">
        <v>5</v>
      </c>
      <c r="F656" s="96">
        <v>8.1585199999999993</v>
      </c>
    </row>
    <row r="657" spans="1:6" ht="15.75" customHeight="1">
      <c r="A657" s="67" t="s">
        <v>767</v>
      </c>
      <c r="B657" s="64" t="s">
        <v>1405</v>
      </c>
      <c r="C657" s="77"/>
      <c r="D657" s="81">
        <v>1</v>
      </c>
      <c r="E657" s="42">
        <v>5</v>
      </c>
      <c r="F657" s="96">
        <v>15.01174</v>
      </c>
    </row>
    <row r="658" spans="1:6" ht="15.75" customHeight="1">
      <c r="A658" s="67" t="s">
        <v>767</v>
      </c>
      <c r="B658" s="64" t="s">
        <v>1405</v>
      </c>
      <c r="C658" s="77"/>
      <c r="D658" s="78">
        <v>1</v>
      </c>
      <c r="E658" s="42">
        <v>5</v>
      </c>
      <c r="F658" s="96">
        <v>15.011760000000001</v>
      </c>
    </row>
    <row r="659" spans="1:6" ht="15.75" customHeight="1">
      <c r="A659" s="67" t="s">
        <v>767</v>
      </c>
      <c r="B659" s="64" t="s">
        <v>1406</v>
      </c>
      <c r="C659" s="77"/>
      <c r="D659" s="78">
        <v>1</v>
      </c>
      <c r="E659" s="42">
        <v>7</v>
      </c>
      <c r="F659" s="96">
        <v>15.081009999999999</v>
      </c>
    </row>
    <row r="660" spans="1:6" ht="15.75" customHeight="1">
      <c r="A660" s="67" t="s">
        <v>767</v>
      </c>
      <c r="B660" s="64" t="s">
        <v>1407</v>
      </c>
      <c r="C660" s="77"/>
      <c r="D660" s="78">
        <v>1</v>
      </c>
      <c r="E660" s="42">
        <v>5</v>
      </c>
      <c r="F660" s="96">
        <v>16.582180000000001</v>
      </c>
    </row>
    <row r="661" spans="1:6" ht="15.75" customHeight="1">
      <c r="A661" s="67" t="s">
        <v>767</v>
      </c>
      <c r="B661" s="64" t="s">
        <v>1408</v>
      </c>
      <c r="C661" s="77"/>
      <c r="D661" s="78">
        <v>1</v>
      </c>
      <c r="E661" s="42">
        <v>3</v>
      </c>
      <c r="F661" s="96">
        <v>8.1728699999999996</v>
      </c>
    </row>
    <row r="662" spans="1:6" ht="15.75" customHeight="1">
      <c r="A662" s="67" t="s">
        <v>767</v>
      </c>
      <c r="B662" s="64" t="s">
        <v>1409</v>
      </c>
      <c r="C662" s="77"/>
      <c r="D662" s="81">
        <v>1</v>
      </c>
      <c r="E662" s="42">
        <v>5</v>
      </c>
      <c r="F662" s="96">
        <v>14.811299999999999</v>
      </c>
    </row>
    <row r="663" spans="1:6" ht="15.75" customHeight="1">
      <c r="A663" s="12" t="s">
        <v>767</v>
      </c>
      <c r="B663" s="71" t="s">
        <v>1410</v>
      </c>
      <c r="C663" s="79"/>
      <c r="D663" s="86">
        <v>1</v>
      </c>
      <c r="E663" s="45">
        <v>7</v>
      </c>
      <c r="F663" s="96">
        <v>15.02435</v>
      </c>
    </row>
    <row r="664" spans="1:6" ht="15.75" customHeight="1">
      <c r="A664" s="67" t="s">
        <v>767</v>
      </c>
      <c r="B664" s="64" t="s">
        <v>1411</v>
      </c>
      <c r="C664" s="77"/>
      <c r="D664" s="78">
        <v>1</v>
      </c>
      <c r="E664" s="42">
        <v>7</v>
      </c>
      <c r="F664" s="96">
        <v>14.834429999999999</v>
      </c>
    </row>
    <row r="665" spans="1:6" ht="15.75" customHeight="1">
      <c r="A665" s="67" t="s">
        <v>767</v>
      </c>
      <c r="B665" s="64" t="s">
        <v>1412</v>
      </c>
      <c r="C665" s="77"/>
      <c r="D665" s="78">
        <v>1</v>
      </c>
      <c r="E665" s="42">
        <v>1</v>
      </c>
      <c r="F665" s="96">
        <v>14.81128</v>
      </c>
    </row>
    <row r="666" spans="1:6" ht="15.75" customHeight="1">
      <c r="A666" s="67" t="s">
        <v>767</v>
      </c>
      <c r="B666" s="64" t="s">
        <v>1413</v>
      </c>
      <c r="C666" s="77"/>
      <c r="D666" s="78">
        <v>1</v>
      </c>
      <c r="E666" s="42">
        <v>3</v>
      </c>
      <c r="F666" s="96">
        <v>16.730139999999999</v>
      </c>
    </row>
    <row r="667" spans="1:6" ht="15.75" customHeight="1">
      <c r="A667" s="67" t="s">
        <v>767</v>
      </c>
      <c r="B667" s="64" t="s">
        <v>1414</v>
      </c>
      <c r="C667" s="77"/>
      <c r="D667" s="81">
        <v>1</v>
      </c>
      <c r="E667" s="42">
        <v>2</v>
      </c>
      <c r="F667" s="96">
        <v>16.720379999999999</v>
      </c>
    </row>
    <row r="668" spans="1:6" ht="15.75" customHeight="1">
      <c r="A668" s="67" t="s">
        <v>767</v>
      </c>
      <c r="B668" s="64" t="s">
        <v>1415</v>
      </c>
      <c r="C668" s="77"/>
      <c r="D668" s="78">
        <v>1</v>
      </c>
      <c r="E668" s="42">
        <v>5</v>
      </c>
      <c r="F668" s="96">
        <v>16.582180000000001</v>
      </c>
    </row>
    <row r="669" spans="1:6" ht="15.75" customHeight="1">
      <c r="A669" s="67" t="s">
        <v>767</v>
      </c>
      <c r="B669" s="64" t="s">
        <v>1416</v>
      </c>
      <c r="C669" s="77"/>
      <c r="D669" s="78">
        <v>1</v>
      </c>
      <c r="E669" s="42">
        <v>5</v>
      </c>
      <c r="F669" s="96">
        <v>16.582180000000001</v>
      </c>
    </row>
    <row r="670" spans="1:6" ht="15.75" customHeight="1">
      <c r="A670" s="67" t="s">
        <v>767</v>
      </c>
      <c r="B670" s="64" t="s">
        <v>1417</v>
      </c>
      <c r="C670" s="77"/>
      <c r="D670" s="78">
        <v>1</v>
      </c>
      <c r="E670" s="42">
        <v>5</v>
      </c>
      <c r="F670" s="96">
        <v>14.91114</v>
      </c>
    </row>
    <row r="671" spans="1:6" ht="15.75" customHeight="1">
      <c r="A671" s="67" t="s">
        <v>767</v>
      </c>
      <c r="B671" s="64" t="s">
        <v>1418</v>
      </c>
      <c r="C671" s="77"/>
      <c r="D671" s="78">
        <v>1</v>
      </c>
      <c r="E671" s="42">
        <v>3</v>
      </c>
      <c r="F671" s="96">
        <v>14.54907</v>
      </c>
    </row>
    <row r="672" spans="1:6" ht="15.75" customHeight="1">
      <c r="A672" s="67" t="s">
        <v>767</v>
      </c>
      <c r="B672" s="64" t="s">
        <v>729</v>
      </c>
      <c r="C672" s="77"/>
      <c r="D672" s="81">
        <v>1</v>
      </c>
      <c r="E672" s="42">
        <v>3</v>
      </c>
      <c r="F672" s="96">
        <v>14.781029999999999</v>
      </c>
    </row>
    <row r="673" spans="1:6" ht="15.75" customHeight="1">
      <c r="A673" s="67" t="s">
        <v>767</v>
      </c>
      <c r="B673" s="64" t="s">
        <v>1419</v>
      </c>
      <c r="C673" s="77"/>
      <c r="D673" s="78">
        <v>1</v>
      </c>
      <c r="E673" s="42">
        <v>2</v>
      </c>
      <c r="F673" s="96">
        <v>16.572949999999999</v>
      </c>
    </row>
    <row r="674" spans="1:6" ht="15.75" customHeight="1">
      <c r="A674" s="67" t="s">
        <v>767</v>
      </c>
      <c r="B674" s="64" t="s">
        <v>1420</v>
      </c>
      <c r="C674" s="77"/>
      <c r="D674" s="78">
        <v>1</v>
      </c>
      <c r="E674" s="42">
        <v>3</v>
      </c>
      <c r="F674" s="96">
        <v>15.027369999999999</v>
      </c>
    </row>
    <row r="675" spans="1:6" ht="15.75" customHeight="1">
      <c r="A675" s="67" t="s">
        <v>767</v>
      </c>
      <c r="B675" s="64" t="s">
        <v>1421</v>
      </c>
      <c r="C675" s="77"/>
      <c r="D675" s="78">
        <v>1</v>
      </c>
      <c r="E675" s="42">
        <v>4</v>
      </c>
      <c r="F675" s="96">
        <v>16.572949999999999</v>
      </c>
    </row>
    <row r="676" spans="1:6" ht="15.75" customHeight="1">
      <c r="A676" s="67" t="s">
        <v>767</v>
      </c>
      <c r="B676" s="64" t="s">
        <v>1422</v>
      </c>
      <c r="C676" s="77"/>
      <c r="D676" s="78">
        <v>1</v>
      </c>
      <c r="E676" s="42">
        <v>2</v>
      </c>
      <c r="F676" s="96">
        <v>16.572939999999999</v>
      </c>
    </row>
    <row r="677" spans="1:6" ht="15.75" customHeight="1">
      <c r="A677" s="67" t="s">
        <v>767</v>
      </c>
      <c r="B677" s="64" t="s">
        <v>1423</v>
      </c>
      <c r="C677" s="77"/>
      <c r="D677" s="81">
        <v>1</v>
      </c>
      <c r="E677" s="42">
        <v>2</v>
      </c>
      <c r="F677" s="96">
        <v>16.582180000000001</v>
      </c>
    </row>
    <row r="678" spans="1:6" ht="15.75" customHeight="1">
      <c r="A678" s="67" t="s">
        <v>767</v>
      </c>
      <c r="B678" s="64" t="s">
        <v>1424</v>
      </c>
      <c r="C678" s="77"/>
      <c r="D678" s="78">
        <v>1</v>
      </c>
      <c r="E678" s="42">
        <v>5</v>
      </c>
      <c r="F678" s="96">
        <v>11.30672</v>
      </c>
    </row>
    <row r="679" spans="1:6" ht="15.75" customHeight="1">
      <c r="A679" s="67" t="s">
        <v>767</v>
      </c>
      <c r="B679" s="64" t="s">
        <v>1425</v>
      </c>
      <c r="C679" s="77"/>
      <c r="D679" s="78">
        <v>1</v>
      </c>
      <c r="E679" s="42">
        <v>2</v>
      </c>
      <c r="F679" s="96">
        <v>16.582180000000001</v>
      </c>
    </row>
    <row r="680" spans="1:6" ht="15.75" customHeight="1">
      <c r="A680" s="67" t="s">
        <v>767</v>
      </c>
      <c r="B680" s="64" t="s">
        <v>1426</v>
      </c>
      <c r="C680" s="77"/>
      <c r="D680" s="78">
        <v>1</v>
      </c>
      <c r="E680" s="42">
        <v>7</v>
      </c>
      <c r="F680" s="96">
        <v>9.3768100000000008</v>
      </c>
    </row>
    <row r="681" spans="1:6" ht="15.75" customHeight="1">
      <c r="A681" s="67" t="s">
        <v>767</v>
      </c>
      <c r="B681" s="64" t="s">
        <v>1427</v>
      </c>
      <c r="C681" s="77"/>
      <c r="D681" s="78">
        <v>1</v>
      </c>
      <c r="E681" s="42">
        <v>7</v>
      </c>
      <c r="F681" s="96">
        <v>14.71026</v>
      </c>
    </row>
    <row r="682" spans="1:6" ht="15.75" customHeight="1">
      <c r="A682" s="67" t="s">
        <v>767</v>
      </c>
      <c r="B682" s="64" t="s">
        <v>1428</v>
      </c>
      <c r="C682" s="77"/>
      <c r="D682" s="81">
        <v>1</v>
      </c>
      <c r="E682" s="42">
        <v>5</v>
      </c>
      <c r="F682" s="96">
        <v>16.572939999999999</v>
      </c>
    </row>
    <row r="683" spans="1:6" ht="15.75" customHeight="1">
      <c r="A683" s="67" t="s">
        <v>767</v>
      </c>
      <c r="B683" s="64" t="s">
        <v>1429</v>
      </c>
      <c r="C683" s="77"/>
      <c r="D683" s="78">
        <v>1</v>
      </c>
      <c r="E683" s="42">
        <v>5</v>
      </c>
      <c r="F683" s="96">
        <v>16.582180000000001</v>
      </c>
    </row>
    <row r="684" spans="1:6" ht="15.75" customHeight="1">
      <c r="A684" s="67" t="s">
        <v>767</v>
      </c>
      <c r="B684" s="64" t="s">
        <v>1430</v>
      </c>
      <c r="C684" s="77"/>
      <c r="D684" s="78">
        <v>1</v>
      </c>
      <c r="E684" s="42">
        <v>5</v>
      </c>
      <c r="F684" s="96">
        <v>14.791130000000001</v>
      </c>
    </row>
    <row r="685" spans="1:6" ht="15.75" customHeight="1">
      <c r="A685" s="67" t="s">
        <v>767</v>
      </c>
      <c r="B685" s="37" t="s">
        <v>807</v>
      </c>
      <c r="C685" s="77"/>
      <c r="D685" s="78">
        <v>1</v>
      </c>
      <c r="E685" s="42">
        <v>7</v>
      </c>
      <c r="F685" s="96">
        <v>14.54907</v>
      </c>
    </row>
    <row r="686" spans="1:6" ht="15.75" customHeight="1">
      <c r="A686" s="67" t="s">
        <v>767</v>
      </c>
      <c r="B686" s="64" t="s">
        <v>821</v>
      </c>
      <c r="C686" s="77"/>
      <c r="D686" s="78">
        <v>1</v>
      </c>
      <c r="E686" s="42">
        <v>7</v>
      </c>
      <c r="F686" s="96">
        <v>14.855689999999999</v>
      </c>
    </row>
    <row r="687" spans="1:6" ht="15.75" customHeight="1">
      <c r="A687" s="67" t="s">
        <v>767</v>
      </c>
      <c r="B687" s="64" t="s">
        <v>883</v>
      </c>
      <c r="C687" s="77"/>
      <c r="D687" s="81">
        <v>1</v>
      </c>
      <c r="E687" s="42">
        <v>5</v>
      </c>
      <c r="F687" s="96">
        <v>14.80118</v>
      </c>
    </row>
    <row r="688" spans="1:6" ht="15.75" customHeight="1">
      <c r="A688" s="67" t="s">
        <v>767</v>
      </c>
      <c r="B688" s="64" t="s">
        <v>832</v>
      </c>
      <c r="C688" s="77"/>
      <c r="D688" s="78">
        <v>1</v>
      </c>
      <c r="E688" s="42">
        <v>7</v>
      </c>
      <c r="F688" s="96">
        <v>8.1380199999999991</v>
      </c>
    </row>
    <row r="689" spans="1:6" ht="15.75" customHeight="1">
      <c r="A689" s="67" t="s">
        <v>767</v>
      </c>
      <c r="B689" s="64" t="s">
        <v>900</v>
      </c>
      <c r="C689" s="77"/>
      <c r="D689" s="78">
        <v>1</v>
      </c>
      <c r="E689" s="42">
        <v>5</v>
      </c>
      <c r="F689" s="96">
        <v>14.75019</v>
      </c>
    </row>
    <row r="690" spans="1:6" ht="62.25" customHeight="1">
      <c r="A690" s="19"/>
      <c r="B690" s="36" t="s">
        <v>800</v>
      </c>
      <c r="C690" s="75">
        <v>0.4</v>
      </c>
      <c r="D690" s="80"/>
      <c r="E690" s="80"/>
      <c r="F690" s="91">
        <v>7085.401028000012</v>
      </c>
    </row>
    <row r="691" spans="1:6" ht="15.75" customHeight="1">
      <c r="A691" s="67" t="s">
        <v>20</v>
      </c>
      <c r="B691" s="68" t="s">
        <v>1431</v>
      </c>
      <c r="C691" s="76"/>
      <c r="D691" s="84">
        <v>1</v>
      </c>
      <c r="E691" s="85">
        <v>15</v>
      </c>
      <c r="F691" s="96">
        <v>19.791720000000002</v>
      </c>
    </row>
    <row r="692" spans="1:6" ht="15.75" customHeight="1">
      <c r="A692" s="67" t="s">
        <v>20</v>
      </c>
      <c r="B692" s="68" t="s">
        <v>1432</v>
      </c>
      <c r="C692" s="76"/>
      <c r="D692" s="84">
        <v>1</v>
      </c>
      <c r="E692" s="85">
        <v>13</v>
      </c>
      <c r="F692" s="96">
        <v>20.087779999999999</v>
      </c>
    </row>
    <row r="693" spans="1:6" ht="15.75" customHeight="1">
      <c r="A693" s="67" t="s">
        <v>20</v>
      </c>
      <c r="B693" s="37" t="s">
        <v>1433</v>
      </c>
      <c r="C693" s="77"/>
      <c r="D693" s="81">
        <v>1</v>
      </c>
      <c r="E693" s="42">
        <v>30</v>
      </c>
      <c r="F693" s="96">
        <v>19.942530000000001</v>
      </c>
    </row>
    <row r="694" spans="1:6" ht="15.75" customHeight="1">
      <c r="A694" s="67" t="s">
        <v>20</v>
      </c>
      <c r="B694" s="64" t="s">
        <v>1434</v>
      </c>
      <c r="C694" s="77"/>
      <c r="D694" s="81">
        <v>1</v>
      </c>
      <c r="E694" s="42">
        <v>15</v>
      </c>
      <c r="F694" s="96">
        <v>20.213950000000001</v>
      </c>
    </row>
    <row r="695" spans="1:6" ht="15.75" customHeight="1">
      <c r="A695" s="67" t="s">
        <v>20</v>
      </c>
      <c r="B695" s="64" t="s">
        <v>193</v>
      </c>
      <c r="C695" s="77"/>
      <c r="D695" s="81">
        <v>1</v>
      </c>
      <c r="E695" s="42">
        <v>30</v>
      </c>
      <c r="F695" s="96">
        <v>14.649190000000001</v>
      </c>
    </row>
    <row r="696" spans="1:6" ht="15.75" customHeight="1">
      <c r="A696" s="67" t="s">
        <v>20</v>
      </c>
      <c r="B696" s="64" t="s">
        <v>1435</v>
      </c>
      <c r="C696" s="77"/>
      <c r="D696" s="81">
        <v>1</v>
      </c>
      <c r="E696" s="42">
        <v>15</v>
      </c>
      <c r="F696" s="96">
        <v>19.791720000000002</v>
      </c>
    </row>
    <row r="697" spans="1:6" ht="15.75" customHeight="1">
      <c r="A697" s="67" t="s">
        <v>20</v>
      </c>
      <c r="B697" s="64" t="s">
        <v>1436</v>
      </c>
      <c r="C697" s="77"/>
      <c r="D697" s="81">
        <v>1</v>
      </c>
      <c r="E697" s="42">
        <v>15</v>
      </c>
      <c r="F697" s="96">
        <v>20.07235</v>
      </c>
    </row>
    <row r="698" spans="1:6" ht="15.75" customHeight="1">
      <c r="A698" s="67" t="s">
        <v>20</v>
      </c>
      <c r="B698" s="64" t="s">
        <v>1437</v>
      </c>
      <c r="C698" s="77"/>
      <c r="D698" s="81">
        <v>1</v>
      </c>
      <c r="E698" s="42">
        <v>15</v>
      </c>
      <c r="F698" s="96">
        <v>20.139019999999999</v>
      </c>
    </row>
    <row r="699" spans="1:6" ht="15.75" customHeight="1">
      <c r="A699" s="67" t="s">
        <v>20</v>
      </c>
      <c r="B699" s="64" t="s">
        <v>1438</v>
      </c>
      <c r="C699" s="77"/>
      <c r="D699" s="81">
        <v>1</v>
      </c>
      <c r="E699" s="42">
        <v>15</v>
      </c>
      <c r="F699" s="96">
        <v>20.159980000000001</v>
      </c>
    </row>
    <row r="700" spans="1:6" ht="15.75" customHeight="1">
      <c r="A700" s="67" t="s">
        <v>20</v>
      </c>
      <c r="B700" s="64" t="s">
        <v>758</v>
      </c>
      <c r="C700" s="77"/>
      <c r="D700" s="81">
        <v>1</v>
      </c>
      <c r="E700" s="42">
        <v>15</v>
      </c>
      <c r="F700" s="96">
        <v>19.791720000000002</v>
      </c>
    </row>
    <row r="701" spans="1:6" ht="15.75" customHeight="1">
      <c r="A701" s="67" t="s">
        <v>20</v>
      </c>
      <c r="B701" s="64" t="s">
        <v>1439</v>
      </c>
      <c r="C701" s="77"/>
      <c r="D701" s="81">
        <v>1</v>
      </c>
      <c r="E701" s="42">
        <v>15</v>
      </c>
      <c r="F701" s="96">
        <v>20.145250000000001</v>
      </c>
    </row>
    <row r="702" spans="1:6" ht="15.75" customHeight="1">
      <c r="A702" s="67" t="s">
        <v>20</v>
      </c>
      <c r="B702" s="37" t="s">
        <v>1440</v>
      </c>
      <c r="C702" s="77"/>
      <c r="D702" s="81">
        <v>1</v>
      </c>
      <c r="E702" s="42">
        <v>15</v>
      </c>
      <c r="F702" s="96">
        <v>19.791720000000002</v>
      </c>
    </row>
    <row r="703" spans="1:6" ht="15.75" customHeight="1">
      <c r="A703" s="67" t="s">
        <v>20</v>
      </c>
      <c r="B703" s="37" t="s">
        <v>1441</v>
      </c>
      <c r="C703" s="77"/>
      <c r="D703" s="81">
        <v>1</v>
      </c>
      <c r="E703" s="42">
        <v>15</v>
      </c>
      <c r="F703" s="96">
        <v>20.127610000000001</v>
      </c>
    </row>
    <row r="704" spans="1:6" ht="15.75" customHeight="1">
      <c r="A704" s="67" t="s">
        <v>20</v>
      </c>
      <c r="B704" s="37" t="s">
        <v>1442</v>
      </c>
      <c r="C704" s="77"/>
      <c r="D704" s="81">
        <v>1</v>
      </c>
      <c r="E704" s="42">
        <v>15</v>
      </c>
      <c r="F704" s="96">
        <v>19.791720000000002</v>
      </c>
    </row>
    <row r="705" spans="1:6" ht="15.75" customHeight="1">
      <c r="A705" s="67" t="s">
        <v>20</v>
      </c>
      <c r="B705" s="64" t="s">
        <v>1443</v>
      </c>
      <c r="C705" s="77"/>
      <c r="D705" s="81">
        <v>1</v>
      </c>
      <c r="E705" s="42">
        <v>15</v>
      </c>
      <c r="F705" s="96">
        <v>20.159980000000001</v>
      </c>
    </row>
    <row r="706" spans="1:6" ht="15.75" customHeight="1">
      <c r="A706" s="67" t="s">
        <v>20</v>
      </c>
      <c r="B706" s="64" t="s">
        <v>1444</v>
      </c>
      <c r="C706" s="77"/>
      <c r="D706" s="81">
        <v>1</v>
      </c>
      <c r="E706" s="42">
        <v>15</v>
      </c>
      <c r="F706" s="96">
        <v>19.791720000000002</v>
      </c>
    </row>
    <row r="707" spans="1:6" ht="15.75" customHeight="1">
      <c r="A707" s="67" t="s">
        <v>20</v>
      </c>
      <c r="B707" s="64" t="s">
        <v>79</v>
      </c>
      <c r="C707" s="77"/>
      <c r="D707" s="81">
        <v>1</v>
      </c>
      <c r="E707" s="42">
        <v>15</v>
      </c>
      <c r="F707" s="96">
        <v>14.93281</v>
      </c>
    </row>
    <row r="708" spans="1:6" ht="15.75" customHeight="1">
      <c r="A708" s="67" t="s">
        <v>20</v>
      </c>
      <c r="B708" s="71" t="s">
        <v>1445</v>
      </c>
      <c r="C708" s="77"/>
      <c r="D708" s="81">
        <v>1</v>
      </c>
      <c r="E708" s="42">
        <v>15</v>
      </c>
      <c r="F708" s="96">
        <v>20.145510000000002</v>
      </c>
    </row>
    <row r="709" spans="1:6" ht="15.75" customHeight="1">
      <c r="A709" s="67" t="s">
        <v>20</v>
      </c>
      <c r="B709" s="71" t="s">
        <v>1446</v>
      </c>
      <c r="C709" s="77"/>
      <c r="D709" s="81">
        <v>1</v>
      </c>
      <c r="E709" s="42">
        <v>20</v>
      </c>
      <c r="F709" s="96">
        <v>20.108799999999999</v>
      </c>
    </row>
    <row r="710" spans="1:6" ht="15.75" customHeight="1">
      <c r="A710" s="67" t="s">
        <v>20</v>
      </c>
      <c r="B710" s="64" t="s">
        <v>1447</v>
      </c>
      <c r="C710" s="77"/>
      <c r="D710" s="81">
        <v>1</v>
      </c>
      <c r="E710" s="42">
        <v>30</v>
      </c>
      <c r="F710" s="96">
        <v>14.6586</v>
      </c>
    </row>
    <row r="711" spans="1:6" ht="15.75" customHeight="1">
      <c r="A711" s="67" t="s">
        <v>20</v>
      </c>
      <c r="B711" s="64" t="s">
        <v>1448</v>
      </c>
      <c r="C711" s="77"/>
      <c r="D711" s="81">
        <v>1</v>
      </c>
      <c r="E711" s="42">
        <v>15</v>
      </c>
      <c r="F711" s="96">
        <v>20.012789999999999</v>
      </c>
    </row>
    <row r="712" spans="1:6" ht="15.75" customHeight="1">
      <c r="A712" s="67" t="s">
        <v>20</v>
      </c>
      <c r="B712" s="64" t="s">
        <v>1449</v>
      </c>
      <c r="C712" s="77"/>
      <c r="D712" s="81">
        <v>1</v>
      </c>
      <c r="E712" s="42">
        <v>15</v>
      </c>
      <c r="F712" s="96">
        <v>14.84221</v>
      </c>
    </row>
    <row r="713" spans="1:6" ht="15.75" customHeight="1">
      <c r="A713" s="67" t="s">
        <v>20</v>
      </c>
      <c r="B713" s="64" t="s">
        <v>1450</v>
      </c>
      <c r="C713" s="77"/>
      <c r="D713" s="81">
        <v>1</v>
      </c>
      <c r="E713" s="42">
        <v>15</v>
      </c>
      <c r="F713" s="96">
        <v>14.43746</v>
      </c>
    </row>
    <row r="714" spans="1:6" ht="15.75" customHeight="1">
      <c r="A714" s="67" t="s">
        <v>20</v>
      </c>
      <c r="B714" s="64" t="s">
        <v>1451</v>
      </c>
      <c r="C714" s="77"/>
      <c r="D714" s="81">
        <v>1</v>
      </c>
      <c r="E714" s="42">
        <v>15</v>
      </c>
      <c r="F714" s="96">
        <v>20.20158</v>
      </c>
    </row>
    <row r="715" spans="1:6" ht="15.75" customHeight="1">
      <c r="A715" s="67" t="s">
        <v>20</v>
      </c>
      <c r="B715" s="71" t="s">
        <v>140</v>
      </c>
      <c r="C715" s="77"/>
      <c r="D715" s="81">
        <v>1</v>
      </c>
      <c r="E715" s="42">
        <v>15</v>
      </c>
      <c r="F715" s="96">
        <v>20.19519</v>
      </c>
    </row>
    <row r="716" spans="1:6" ht="15.75" customHeight="1">
      <c r="A716" s="67" t="s">
        <v>20</v>
      </c>
      <c r="B716" s="64" t="s">
        <v>1452</v>
      </c>
      <c r="C716" s="77"/>
      <c r="D716" s="81">
        <v>1</v>
      </c>
      <c r="E716" s="42">
        <v>15</v>
      </c>
      <c r="F716" s="96">
        <v>24.234228000000002</v>
      </c>
    </row>
    <row r="717" spans="1:6" ht="15.75" customHeight="1">
      <c r="A717" s="67" t="s">
        <v>20</v>
      </c>
      <c r="B717" s="64" t="s">
        <v>1453</v>
      </c>
      <c r="C717" s="77"/>
      <c r="D717" s="81">
        <v>1</v>
      </c>
      <c r="E717" s="42">
        <v>15</v>
      </c>
      <c r="F717" s="96">
        <v>19.791720000000002</v>
      </c>
    </row>
    <row r="718" spans="1:6" ht="15.75" customHeight="1">
      <c r="A718" s="67" t="s">
        <v>20</v>
      </c>
      <c r="B718" s="64" t="s">
        <v>1454</v>
      </c>
      <c r="C718" s="77"/>
      <c r="D718" s="81">
        <v>1</v>
      </c>
      <c r="E718" s="42">
        <v>15</v>
      </c>
      <c r="F718" s="96">
        <v>20.068629999999999</v>
      </c>
    </row>
    <row r="719" spans="1:6" ht="15.75" customHeight="1">
      <c r="A719" s="67" t="s">
        <v>20</v>
      </c>
      <c r="B719" s="64" t="s">
        <v>137</v>
      </c>
      <c r="C719" s="77"/>
      <c r="D719" s="81">
        <v>1</v>
      </c>
      <c r="E719" s="42">
        <v>15</v>
      </c>
      <c r="F719" s="96">
        <v>20.087779999999999</v>
      </c>
    </row>
    <row r="720" spans="1:6" ht="15.75" customHeight="1">
      <c r="A720" s="67" t="s">
        <v>20</v>
      </c>
      <c r="B720" s="64" t="s">
        <v>39</v>
      </c>
      <c r="C720" s="77"/>
      <c r="D720" s="81">
        <v>1</v>
      </c>
      <c r="E720" s="42">
        <v>15</v>
      </c>
      <c r="F720" s="96">
        <v>20.069890000000001</v>
      </c>
    </row>
    <row r="721" spans="1:6" ht="15.75" customHeight="1">
      <c r="A721" s="67" t="s">
        <v>20</v>
      </c>
      <c r="B721" s="64" t="s">
        <v>756</v>
      </c>
      <c r="C721" s="77"/>
      <c r="D721" s="81">
        <v>1</v>
      </c>
      <c r="E721" s="42">
        <v>20</v>
      </c>
      <c r="F721" s="96">
        <v>25.534659999999999</v>
      </c>
    </row>
    <row r="722" spans="1:6" ht="15.75" customHeight="1">
      <c r="A722" s="67" t="s">
        <v>20</v>
      </c>
      <c r="B722" s="64" t="s">
        <v>1455</v>
      </c>
      <c r="C722" s="77"/>
      <c r="D722" s="81">
        <v>1</v>
      </c>
      <c r="E722" s="42">
        <v>15</v>
      </c>
      <c r="F722" s="96">
        <v>14.6586</v>
      </c>
    </row>
    <row r="723" spans="1:6" ht="15.75" customHeight="1">
      <c r="A723" s="67" t="s">
        <v>20</v>
      </c>
      <c r="B723" s="64" t="s">
        <v>1456</v>
      </c>
      <c r="C723" s="77"/>
      <c r="D723" s="81">
        <v>1</v>
      </c>
      <c r="E723" s="42">
        <v>15</v>
      </c>
      <c r="F723" s="96">
        <v>20.087779999999999</v>
      </c>
    </row>
    <row r="724" spans="1:6" ht="15.75" customHeight="1">
      <c r="A724" s="67" t="s">
        <v>20</v>
      </c>
      <c r="B724" s="64" t="s">
        <v>1457</v>
      </c>
      <c r="C724" s="77"/>
      <c r="D724" s="81">
        <v>1</v>
      </c>
      <c r="E724" s="42">
        <v>15</v>
      </c>
      <c r="F724" s="96">
        <v>19.791720000000002</v>
      </c>
    </row>
    <row r="725" spans="1:6" ht="15.75" customHeight="1">
      <c r="A725" s="67" t="s">
        <v>20</v>
      </c>
      <c r="B725" s="64" t="s">
        <v>1458</v>
      </c>
      <c r="C725" s="77"/>
      <c r="D725" s="81">
        <v>1</v>
      </c>
      <c r="E725" s="42">
        <v>15</v>
      </c>
      <c r="F725" s="96">
        <v>19.9876</v>
      </c>
    </row>
    <row r="726" spans="1:6" ht="15.75" customHeight="1">
      <c r="A726" s="67" t="s">
        <v>20</v>
      </c>
      <c r="B726" s="64" t="s">
        <v>1459</v>
      </c>
      <c r="C726" s="77"/>
      <c r="D726" s="81">
        <v>1</v>
      </c>
      <c r="E726" s="42">
        <v>15</v>
      </c>
      <c r="F726" s="96">
        <v>20.2027</v>
      </c>
    </row>
    <row r="727" spans="1:6" ht="15.75" customHeight="1">
      <c r="A727" s="67" t="s">
        <v>20</v>
      </c>
      <c r="B727" s="64" t="s">
        <v>1460</v>
      </c>
      <c r="C727" s="77"/>
      <c r="D727" s="81">
        <v>1</v>
      </c>
      <c r="E727" s="42">
        <v>14</v>
      </c>
      <c r="F727" s="96">
        <v>19.791720000000002</v>
      </c>
    </row>
    <row r="728" spans="1:6" ht="15.75" customHeight="1">
      <c r="A728" s="67" t="s">
        <v>20</v>
      </c>
      <c r="B728" s="64" t="s">
        <v>1461</v>
      </c>
      <c r="C728" s="77"/>
      <c r="D728" s="81">
        <v>1</v>
      </c>
      <c r="E728" s="42">
        <v>15</v>
      </c>
      <c r="F728" s="96">
        <v>20.184940000000001</v>
      </c>
    </row>
    <row r="729" spans="1:6" ht="15.75" customHeight="1">
      <c r="A729" s="67" t="s">
        <v>20</v>
      </c>
      <c r="B729" s="64" t="s">
        <v>1462</v>
      </c>
      <c r="C729" s="77"/>
      <c r="D729" s="81">
        <v>1</v>
      </c>
      <c r="E729" s="42">
        <v>15</v>
      </c>
      <c r="F729" s="96">
        <v>14.44772</v>
      </c>
    </row>
    <row r="730" spans="1:6" ht="15.75" customHeight="1">
      <c r="A730" s="67" t="s">
        <v>20</v>
      </c>
      <c r="B730" s="64" t="s">
        <v>1463</v>
      </c>
      <c r="C730" s="77"/>
      <c r="D730" s="81">
        <v>1</v>
      </c>
      <c r="E730" s="42">
        <v>15</v>
      </c>
      <c r="F730" s="96">
        <v>19.98555</v>
      </c>
    </row>
    <row r="731" spans="1:6" ht="15.75" customHeight="1">
      <c r="A731" s="67" t="s">
        <v>20</v>
      </c>
      <c r="B731" s="64" t="s">
        <v>1464</v>
      </c>
      <c r="C731" s="77"/>
      <c r="D731" s="81">
        <v>1</v>
      </c>
      <c r="E731" s="42">
        <v>15</v>
      </c>
      <c r="F731" s="96">
        <v>19.786539999999999</v>
      </c>
    </row>
    <row r="732" spans="1:6" ht="15.75" customHeight="1">
      <c r="A732" s="67" t="s">
        <v>20</v>
      </c>
      <c r="B732" s="64" t="s">
        <v>1465</v>
      </c>
      <c r="C732" s="77"/>
      <c r="D732" s="81">
        <v>1</v>
      </c>
      <c r="E732" s="42">
        <v>15</v>
      </c>
      <c r="F732" s="96">
        <v>19.791720000000002</v>
      </c>
    </row>
    <row r="733" spans="1:6" ht="15.75" customHeight="1">
      <c r="A733" s="67" t="s">
        <v>20</v>
      </c>
      <c r="B733" s="64" t="s">
        <v>1466</v>
      </c>
      <c r="C733" s="77"/>
      <c r="D733" s="81">
        <v>1</v>
      </c>
      <c r="E733" s="42">
        <v>15</v>
      </c>
      <c r="F733" s="96">
        <v>14.832800000000001</v>
      </c>
    </row>
    <row r="734" spans="1:6" ht="15.75" customHeight="1">
      <c r="A734" s="67" t="s">
        <v>20</v>
      </c>
      <c r="B734" s="64" t="s">
        <v>1467</v>
      </c>
      <c r="C734" s="77"/>
      <c r="D734" s="81">
        <v>1</v>
      </c>
      <c r="E734" s="42">
        <v>15</v>
      </c>
      <c r="F734" s="96">
        <v>20.178529999999999</v>
      </c>
    </row>
    <row r="735" spans="1:6" ht="15.75" customHeight="1">
      <c r="A735" s="67" t="s">
        <v>20</v>
      </c>
      <c r="B735" s="64" t="s">
        <v>1468</v>
      </c>
      <c r="C735" s="77"/>
      <c r="D735" s="81">
        <v>1</v>
      </c>
      <c r="E735" s="42">
        <v>15</v>
      </c>
      <c r="F735" s="96">
        <v>20.119260000000001</v>
      </c>
    </row>
    <row r="736" spans="1:6" ht="15.75" customHeight="1">
      <c r="A736" s="67" t="s">
        <v>20</v>
      </c>
      <c r="B736" s="64" t="s">
        <v>1469</v>
      </c>
      <c r="C736" s="77"/>
      <c r="D736" s="81">
        <v>1</v>
      </c>
      <c r="E736" s="42">
        <v>15</v>
      </c>
      <c r="F736" s="96">
        <v>14.43746</v>
      </c>
    </row>
    <row r="737" spans="1:6" ht="15.75" customHeight="1">
      <c r="A737" s="67" t="s">
        <v>20</v>
      </c>
      <c r="B737" s="64" t="s">
        <v>1470</v>
      </c>
      <c r="C737" s="77"/>
      <c r="D737" s="81">
        <v>1</v>
      </c>
      <c r="E737" s="42">
        <v>15</v>
      </c>
      <c r="F737" s="96">
        <v>14.6586</v>
      </c>
    </row>
    <row r="738" spans="1:6" ht="15.75" customHeight="1">
      <c r="A738" s="67" t="s">
        <v>20</v>
      </c>
      <c r="B738" s="64" t="s">
        <v>1471</v>
      </c>
      <c r="C738" s="77"/>
      <c r="D738" s="81">
        <v>1</v>
      </c>
      <c r="E738" s="42">
        <v>15</v>
      </c>
      <c r="F738" s="96">
        <v>20.151039999999998</v>
      </c>
    </row>
    <row r="739" spans="1:6" ht="15.75" customHeight="1">
      <c r="A739" s="67" t="s">
        <v>20</v>
      </c>
      <c r="B739" s="64" t="s">
        <v>1472</v>
      </c>
      <c r="C739" s="77"/>
      <c r="D739" s="81">
        <v>1</v>
      </c>
      <c r="E739" s="42">
        <v>15</v>
      </c>
      <c r="F739" s="96">
        <v>20.205729999999999</v>
      </c>
    </row>
    <row r="740" spans="1:6" ht="15.75" customHeight="1">
      <c r="A740" s="67" t="s">
        <v>20</v>
      </c>
      <c r="B740" s="64" t="s">
        <v>1473</v>
      </c>
      <c r="C740" s="77"/>
      <c r="D740" s="81">
        <v>1</v>
      </c>
      <c r="E740" s="42">
        <v>15</v>
      </c>
      <c r="F740" s="96">
        <v>20.16159</v>
      </c>
    </row>
    <row r="741" spans="1:6" ht="15.75" customHeight="1">
      <c r="A741" s="67" t="s">
        <v>20</v>
      </c>
      <c r="B741" s="64" t="s">
        <v>1474</v>
      </c>
      <c r="C741" s="77"/>
      <c r="D741" s="81">
        <v>1</v>
      </c>
      <c r="E741" s="42">
        <v>15</v>
      </c>
      <c r="F741" s="96">
        <v>20.069299999999998</v>
      </c>
    </row>
    <row r="742" spans="1:6" ht="15.75" customHeight="1">
      <c r="A742" s="67" t="s">
        <v>20</v>
      </c>
      <c r="B742" s="64" t="s">
        <v>1475</v>
      </c>
      <c r="C742" s="77"/>
      <c r="D742" s="81">
        <v>1</v>
      </c>
      <c r="E742" s="42">
        <v>15</v>
      </c>
      <c r="F742" s="96">
        <v>20.072340000000001</v>
      </c>
    </row>
    <row r="743" spans="1:6" ht="15.75" customHeight="1">
      <c r="A743" s="67" t="s">
        <v>20</v>
      </c>
      <c r="B743" s="64" t="s">
        <v>1476</v>
      </c>
      <c r="C743" s="77"/>
      <c r="D743" s="81">
        <v>1</v>
      </c>
      <c r="E743" s="42">
        <v>30</v>
      </c>
      <c r="F743" s="96">
        <v>19.791720000000002</v>
      </c>
    </row>
    <row r="744" spans="1:6" ht="15.75" customHeight="1">
      <c r="A744" s="67" t="s">
        <v>20</v>
      </c>
      <c r="B744" s="64" t="s">
        <v>1477</v>
      </c>
      <c r="C744" s="77"/>
      <c r="D744" s="81">
        <v>1</v>
      </c>
      <c r="E744" s="42">
        <v>15</v>
      </c>
      <c r="F744" s="96">
        <v>20.268329999999999</v>
      </c>
    </row>
    <row r="745" spans="1:6" ht="15.75" customHeight="1">
      <c r="A745" s="67" t="s">
        <v>20</v>
      </c>
      <c r="B745" s="64" t="s">
        <v>1478</v>
      </c>
      <c r="C745" s="77"/>
      <c r="D745" s="81">
        <v>1</v>
      </c>
      <c r="E745" s="42">
        <v>15</v>
      </c>
      <c r="F745" s="96">
        <v>20.21209</v>
      </c>
    </row>
    <row r="746" spans="1:6" ht="15.75" customHeight="1">
      <c r="A746" s="67" t="s">
        <v>20</v>
      </c>
      <c r="B746" s="64" t="s">
        <v>1479</v>
      </c>
      <c r="C746" s="77"/>
      <c r="D746" s="81">
        <v>1</v>
      </c>
      <c r="E746" s="42">
        <v>15</v>
      </c>
      <c r="F746" s="96">
        <v>19.759309999999999</v>
      </c>
    </row>
    <row r="747" spans="1:6" ht="15.75" customHeight="1">
      <c r="A747" s="67" t="s">
        <v>20</v>
      </c>
      <c r="B747" s="64" t="s">
        <v>1480</v>
      </c>
      <c r="C747" s="77"/>
      <c r="D747" s="81">
        <v>1</v>
      </c>
      <c r="E747" s="42">
        <v>15</v>
      </c>
      <c r="F747" s="96">
        <v>20.383690000000001</v>
      </c>
    </row>
    <row r="748" spans="1:6" ht="15.75" customHeight="1">
      <c r="A748" s="67" t="s">
        <v>20</v>
      </c>
      <c r="B748" s="64" t="s">
        <v>1481</v>
      </c>
      <c r="C748" s="77"/>
      <c r="D748" s="81">
        <v>1</v>
      </c>
      <c r="E748" s="42">
        <v>60</v>
      </c>
      <c r="F748" s="96">
        <v>14.428000000000001</v>
      </c>
    </row>
    <row r="749" spans="1:6" ht="15.75" customHeight="1">
      <c r="A749" s="67" t="s">
        <v>20</v>
      </c>
      <c r="B749" s="64" t="s">
        <v>1482</v>
      </c>
      <c r="C749" s="77"/>
      <c r="D749" s="81">
        <v>1</v>
      </c>
      <c r="E749" s="42">
        <v>15</v>
      </c>
      <c r="F749" s="96">
        <v>20.611450000000001</v>
      </c>
    </row>
    <row r="750" spans="1:6" ht="15.75" customHeight="1">
      <c r="A750" s="67" t="s">
        <v>20</v>
      </c>
      <c r="B750" s="64" t="s">
        <v>1483</v>
      </c>
      <c r="C750" s="77"/>
      <c r="D750" s="81">
        <v>1</v>
      </c>
      <c r="E750" s="42">
        <v>15</v>
      </c>
      <c r="F750" s="96">
        <v>19.791720000000002</v>
      </c>
    </row>
    <row r="751" spans="1:6" ht="15.75" customHeight="1">
      <c r="A751" s="67" t="s">
        <v>20</v>
      </c>
      <c r="B751" s="64" t="s">
        <v>118</v>
      </c>
      <c r="C751" s="77"/>
      <c r="D751" s="81">
        <v>1</v>
      </c>
      <c r="E751" s="42">
        <v>15</v>
      </c>
      <c r="F751" s="96">
        <v>19.94923</v>
      </c>
    </row>
    <row r="752" spans="1:6" ht="15.75" customHeight="1">
      <c r="A752" s="67" t="s">
        <v>20</v>
      </c>
      <c r="B752" s="64" t="s">
        <v>1484</v>
      </c>
      <c r="C752" s="77"/>
      <c r="D752" s="81">
        <v>1</v>
      </c>
      <c r="E752" s="42">
        <v>15</v>
      </c>
      <c r="F752" s="96">
        <v>20.13176</v>
      </c>
    </row>
    <row r="753" spans="1:6" ht="15.75" customHeight="1">
      <c r="A753" s="67" t="s">
        <v>20</v>
      </c>
      <c r="B753" s="64" t="s">
        <v>1485</v>
      </c>
      <c r="C753" s="77"/>
      <c r="D753" s="81">
        <v>1</v>
      </c>
      <c r="E753" s="42">
        <v>15</v>
      </c>
      <c r="F753" s="96">
        <v>20.184940000000001</v>
      </c>
    </row>
    <row r="754" spans="1:6" ht="15.75" customHeight="1">
      <c r="A754" s="67" t="s">
        <v>20</v>
      </c>
      <c r="B754" s="64" t="s">
        <v>1486</v>
      </c>
      <c r="C754" s="77"/>
      <c r="D754" s="81">
        <v>1</v>
      </c>
      <c r="E754" s="42">
        <v>15</v>
      </c>
      <c r="F754" s="96">
        <v>20.178540000000002</v>
      </c>
    </row>
    <row r="755" spans="1:6" ht="15.75" customHeight="1">
      <c r="A755" s="67" t="s">
        <v>20</v>
      </c>
      <c r="B755" s="64" t="s">
        <v>1487</v>
      </c>
      <c r="C755" s="77"/>
      <c r="D755" s="81">
        <v>1</v>
      </c>
      <c r="E755" s="42">
        <v>15</v>
      </c>
      <c r="F755" s="96">
        <v>20.145510000000002</v>
      </c>
    </row>
    <row r="756" spans="1:6" ht="15.75" customHeight="1">
      <c r="A756" s="67" t="s">
        <v>20</v>
      </c>
      <c r="B756" s="64" t="s">
        <v>1488</v>
      </c>
      <c r="C756" s="77"/>
      <c r="D756" s="81">
        <v>1</v>
      </c>
      <c r="E756" s="42">
        <v>18.5</v>
      </c>
      <c r="F756" s="96">
        <v>20.139009999999999</v>
      </c>
    </row>
    <row r="757" spans="1:6" ht="15.75" customHeight="1">
      <c r="A757" s="67" t="s">
        <v>20</v>
      </c>
      <c r="B757" s="64" t="s">
        <v>1489</v>
      </c>
      <c r="C757" s="77"/>
      <c r="D757" s="81">
        <v>1</v>
      </c>
      <c r="E757" s="42">
        <v>15</v>
      </c>
      <c r="F757" s="96">
        <v>20.139019999999999</v>
      </c>
    </row>
    <row r="758" spans="1:6" ht="15.75" customHeight="1">
      <c r="A758" s="67" t="s">
        <v>20</v>
      </c>
      <c r="B758" s="64" t="s">
        <v>143</v>
      </c>
      <c r="C758" s="77"/>
      <c r="D758" s="81">
        <v>1</v>
      </c>
      <c r="E758" s="42">
        <v>15</v>
      </c>
      <c r="F758" s="96">
        <v>20.205729999999999</v>
      </c>
    </row>
    <row r="759" spans="1:6" ht="15.75" customHeight="1">
      <c r="A759" s="67" t="s">
        <v>20</v>
      </c>
      <c r="B759" s="64" t="s">
        <v>1490</v>
      </c>
      <c r="C759" s="77"/>
      <c r="D759" s="81">
        <v>1</v>
      </c>
      <c r="E759" s="42">
        <v>15</v>
      </c>
      <c r="F759" s="96">
        <v>20.178540000000002</v>
      </c>
    </row>
    <row r="760" spans="1:6" ht="15.75" customHeight="1">
      <c r="A760" s="67" t="s">
        <v>20</v>
      </c>
      <c r="B760" s="64" t="s">
        <v>1491</v>
      </c>
      <c r="C760" s="77"/>
      <c r="D760" s="81">
        <v>1</v>
      </c>
      <c r="E760" s="42">
        <v>25</v>
      </c>
      <c r="F760" s="96">
        <v>15.30344</v>
      </c>
    </row>
    <row r="761" spans="1:6" ht="15.75" customHeight="1">
      <c r="A761" s="67" t="s">
        <v>20</v>
      </c>
      <c r="B761" s="64" t="s">
        <v>1492</v>
      </c>
      <c r="C761" s="77"/>
      <c r="D761" s="81">
        <v>1</v>
      </c>
      <c r="E761" s="42">
        <v>15</v>
      </c>
      <c r="F761" s="96">
        <v>19.99765</v>
      </c>
    </row>
    <row r="762" spans="1:6" ht="15.75" customHeight="1">
      <c r="A762" s="12" t="s">
        <v>20</v>
      </c>
      <c r="B762" s="71" t="s">
        <v>140</v>
      </c>
      <c r="C762" s="79"/>
      <c r="D762" s="86">
        <v>1</v>
      </c>
      <c r="E762" s="45">
        <v>7</v>
      </c>
      <c r="F762" s="96">
        <v>19.997109999999999</v>
      </c>
    </row>
    <row r="763" spans="1:6" ht="15.75" customHeight="1">
      <c r="A763" s="67" t="s">
        <v>20</v>
      </c>
      <c r="B763" s="64" t="s">
        <v>1493</v>
      </c>
      <c r="C763" s="77"/>
      <c r="D763" s="81">
        <v>1</v>
      </c>
      <c r="E763" s="42">
        <v>15</v>
      </c>
      <c r="F763" s="96">
        <v>20.178540000000002</v>
      </c>
    </row>
    <row r="764" spans="1:6" ht="15.75" customHeight="1">
      <c r="A764" s="67" t="s">
        <v>20</v>
      </c>
      <c r="B764" s="64" t="s">
        <v>1494</v>
      </c>
      <c r="C764" s="77"/>
      <c r="D764" s="81">
        <v>1</v>
      </c>
      <c r="E764" s="42">
        <v>15</v>
      </c>
      <c r="F764" s="96">
        <v>20.084430000000001</v>
      </c>
    </row>
    <row r="765" spans="1:6" ht="15.75" customHeight="1">
      <c r="A765" s="67" t="s">
        <v>20</v>
      </c>
      <c r="B765" s="64" t="s">
        <v>1495</v>
      </c>
      <c r="C765" s="77"/>
      <c r="D765" s="81">
        <v>1</v>
      </c>
      <c r="E765" s="42">
        <v>15</v>
      </c>
      <c r="F765" s="96">
        <v>20.251049999999999</v>
      </c>
    </row>
    <row r="766" spans="1:6" ht="15.75" customHeight="1">
      <c r="A766" s="67" t="s">
        <v>20</v>
      </c>
      <c r="B766" s="64" t="s">
        <v>1496</v>
      </c>
      <c r="C766" s="77"/>
      <c r="D766" s="81">
        <v>1</v>
      </c>
      <c r="E766" s="42">
        <v>15</v>
      </c>
      <c r="F766" s="96">
        <v>19.98556</v>
      </c>
    </row>
    <row r="767" spans="1:6" ht="15.75" customHeight="1">
      <c r="A767" s="67" t="s">
        <v>20</v>
      </c>
      <c r="B767" s="64" t="s">
        <v>1497</v>
      </c>
      <c r="C767" s="77"/>
      <c r="D767" s="81">
        <v>1</v>
      </c>
      <c r="E767" s="42">
        <v>15</v>
      </c>
      <c r="F767" s="96">
        <v>20.133489999999998</v>
      </c>
    </row>
    <row r="768" spans="1:6" ht="15.75" customHeight="1">
      <c r="A768" s="67" t="s">
        <v>20</v>
      </c>
      <c r="B768" s="64" t="s">
        <v>1498</v>
      </c>
      <c r="C768" s="77"/>
      <c r="D768" s="81">
        <v>1</v>
      </c>
      <c r="E768" s="42">
        <v>15</v>
      </c>
      <c r="F768" s="96">
        <v>19.942530000000001</v>
      </c>
    </row>
    <row r="769" spans="1:6" ht="15.75" customHeight="1">
      <c r="A769" s="67" t="s">
        <v>20</v>
      </c>
      <c r="B769" s="64" t="s">
        <v>145</v>
      </c>
      <c r="C769" s="77"/>
      <c r="D769" s="81">
        <v>1</v>
      </c>
      <c r="E769" s="42">
        <v>15</v>
      </c>
      <c r="F769" s="96">
        <v>20.131450000000001</v>
      </c>
    </row>
    <row r="770" spans="1:6" ht="15.75" customHeight="1">
      <c r="A770" s="67" t="s">
        <v>20</v>
      </c>
      <c r="B770" s="64" t="s">
        <v>1499</v>
      </c>
      <c r="C770" s="77"/>
      <c r="D770" s="81">
        <v>1</v>
      </c>
      <c r="E770" s="42">
        <v>15</v>
      </c>
      <c r="F770" s="96">
        <v>20.07668</v>
      </c>
    </row>
    <row r="771" spans="1:6" ht="15.75" customHeight="1">
      <c r="A771" s="67" t="s">
        <v>20</v>
      </c>
      <c r="B771" s="64" t="s">
        <v>1500</v>
      </c>
      <c r="C771" s="77"/>
      <c r="D771" s="81">
        <v>1</v>
      </c>
      <c r="E771" s="42">
        <v>15</v>
      </c>
      <c r="F771" s="96">
        <v>20.434629999999999</v>
      </c>
    </row>
    <row r="772" spans="1:6" ht="15.75" customHeight="1">
      <c r="A772" s="67" t="s">
        <v>20</v>
      </c>
      <c r="B772" s="64" t="s">
        <v>1501</v>
      </c>
      <c r="C772" s="77"/>
      <c r="D772" s="81">
        <v>1</v>
      </c>
      <c r="E772" s="42">
        <v>15</v>
      </c>
      <c r="F772" s="96">
        <v>19.91337</v>
      </c>
    </row>
    <row r="773" spans="1:6" ht="15.75" customHeight="1">
      <c r="A773" s="67" t="s">
        <v>20</v>
      </c>
      <c r="B773" s="64" t="s">
        <v>150</v>
      </c>
      <c r="C773" s="77"/>
      <c r="D773" s="81">
        <v>1</v>
      </c>
      <c r="E773" s="42">
        <v>15</v>
      </c>
      <c r="F773" s="96">
        <v>20.087769999999999</v>
      </c>
    </row>
    <row r="774" spans="1:6" ht="15.75" customHeight="1">
      <c r="A774" s="67" t="s">
        <v>20</v>
      </c>
      <c r="B774" s="64" t="s">
        <v>1502</v>
      </c>
      <c r="C774" s="77"/>
      <c r="D774" s="81">
        <v>1</v>
      </c>
      <c r="E774" s="42">
        <v>15</v>
      </c>
      <c r="F774" s="96">
        <v>20.21209</v>
      </c>
    </row>
    <row r="775" spans="1:6" ht="15.75" customHeight="1">
      <c r="A775" s="67" t="s">
        <v>20</v>
      </c>
      <c r="B775" s="64" t="s">
        <v>1503</v>
      </c>
      <c r="C775" s="77"/>
      <c r="D775" s="81">
        <v>1</v>
      </c>
      <c r="E775" s="42">
        <v>15</v>
      </c>
      <c r="F775" s="96">
        <v>14.43746</v>
      </c>
    </row>
    <row r="776" spans="1:6" ht="15.75" customHeight="1">
      <c r="A776" s="67" t="s">
        <v>20</v>
      </c>
      <c r="B776" s="64" t="s">
        <v>1504</v>
      </c>
      <c r="C776" s="77"/>
      <c r="D776" s="81">
        <v>1</v>
      </c>
      <c r="E776" s="42">
        <v>15</v>
      </c>
      <c r="F776" s="96">
        <v>20.072870000000002</v>
      </c>
    </row>
    <row r="777" spans="1:6" ht="15.75" customHeight="1">
      <c r="A777" s="67" t="s">
        <v>20</v>
      </c>
      <c r="B777" s="64" t="s">
        <v>1505</v>
      </c>
      <c r="C777" s="77"/>
      <c r="D777" s="81">
        <v>1</v>
      </c>
      <c r="E777" s="42">
        <v>15</v>
      </c>
      <c r="F777" s="96">
        <v>20.131450000000001</v>
      </c>
    </row>
    <row r="778" spans="1:6" ht="15.75" customHeight="1">
      <c r="A778" s="67" t="s">
        <v>20</v>
      </c>
      <c r="B778" s="64" t="s">
        <v>1506</v>
      </c>
      <c r="C778" s="77"/>
      <c r="D778" s="81">
        <v>1</v>
      </c>
      <c r="E778" s="42">
        <v>15</v>
      </c>
      <c r="F778" s="96">
        <v>20.092079999999999</v>
      </c>
    </row>
    <row r="779" spans="1:6" ht="15.75" customHeight="1">
      <c r="A779" s="67" t="s">
        <v>20</v>
      </c>
      <c r="B779" s="64" t="s">
        <v>1507</v>
      </c>
      <c r="C779" s="77"/>
      <c r="D779" s="81">
        <v>1</v>
      </c>
      <c r="E779" s="42">
        <v>15</v>
      </c>
      <c r="F779" s="96">
        <v>20.06221</v>
      </c>
    </row>
    <row r="780" spans="1:6" ht="15.75" customHeight="1">
      <c r="A780" s="67" t="s">
        <v>20</v>
      </c>
      <c r="B780" s="64" t="s">
        <v>1508</v>
      </c>
      <c r="C780" s="77"/>
      <c r="D780" s="81">
        <v>1</v>
      </c>
      <c r="E780" s="42">
        <v>15</v>
      </c>
      <c r="F780" s="96">
        <v>20.279579999999999</v>
      </c>
    </row>
    <row r="781" spans="1:6" ht="15.75" customHeight="1">
      <c r="A781" s="67" t="s">
        <v>20</v>
      </c>
      <c r="B781" s="64" t="s">
        <v>1509</v>
      </c>
      <c r="C781" s="77"/>
      <c r="D781" s="81">
        <v>1</v>
      </c>
      <c r="E781" s="42">
        <v>15</v>
      </c>
      <c r="F781" s="96">
        <v>14.649190000000001</v>
      </c>
    </row>
    <row r="782" spans="1:6" ht="15.75" customHeight="1">
      <c r="A782" s="67" t="s">
        <v>20</v>
      </c>
      <c r="B782" s="64" t="s">
        <v>1510</v>
      </c>
      <c r="C782" s="77"/>
      <c r="D782" s="81">
        <v>1</v>
      </c>
      <c r="E782" s="42">
        <v>15</v>
      </c>
      <c r="F782" s="96">
        <v>27.181149999999999</v>
      </c>
    </row>
    <row r="783" spans="1:6" ht="15.75" customHeight="1">
      <c r="A783" s="67" t="s">
        <v>20</v>
      </c>
      <c r="B783" s="64" t="s">
        <v>1511</v>
      </c>
      <c r="C783" s="77"/>
      <c r="D783" s="81">
        <v>1</v>
      </c>
      <c r="E783" s="42">
        <v>15</v>
      </c>
      <c r="F783" s="96">
        <v>20.09207</v>
      </c>
    </row>
    <row r="784" spans="1:6" ht="15.75" customHeight="1">
      <c r="A784" s="67" t="s">
        <v>20</v>
      </c>
      <c r="B784" s="64" t="s">
        <v>1512</v>
      </c>
      <c r="C784" s="77"/>
      <c r="D784" s="81">
        <v>1</v>
      </c>
      <c r="E784" s="42">
        <v>15</v>
      </c>
      <c r="F784" s="96">
        <v>20.057200000000002</v>
      </c>
    </row>
    <row r="785" spans="1:6" ht="15.75" customHeight="1">
      <c r="A785" s="67" t="s">
        <v>20</v>
      </c>
      <c r="B785" s="64" t="s">
        <v>1513</v>
      </c>
      <c r="C785" s="77"/>
      <c r="D785" s="81">
        <v>1</v>
      </c>
      <c r="E785" s="42">
        <v>15</v>
      </c>
      <c r="F785" s="96">
        <v>20.221720000000001</v>
      </c>
    </row>
    <row r="786" spans="1:6" ht="15.75" customHeight="1">
      <c r="A786" s="67" t="s">
        <v>20</v>
      </c>
      <c r="B786" s="64" t="s">
        <v>1514</v>
      </c>
      <c r="C786" s="77"/>
      <c r="D786" s="81">
        <v>1</v>
      </c>
      <c r="E786" s="42">
        <v>15</v>
      </c>
      <c r="F786" s="96">
        <v>20.06025</v>
      </c>
    </row>
    <row r="787" spans="1:6" ht="15.75" customHeight="1">
      <c r="A787" s="67" t="s">
        <v>20</v>
      </c>
      <c r="B787" s="64" t="s">
        <v>1515</v>
      </c>
      <c r="C787" s="77"/>
      <c r="D787" s="81">
        <v>1</v>
      </c>
      <c r="E787" s="42">
        <v>15</v>
      </c>
      <c r="F787" s="96">
        <v>20.062110000000001</v>
      </c>
    </row>
    <row r="788" spans="1:6" ht="15.75" customHeight="1">
      <c r="A788" s="67" t="s">
        <v>20</v>
      </c>
      <c r="B788" s="64" t="s">
        <v>1516</v>
      </c>
      <c r="C788" s="77"/>
      <c r="D788" s="81">
        <v>1</v>
      </c>
      <c r="E788" s="42">
        <v>15</v>
      </c>
      <c r="F788" s="96">
        <v>20.621970000000001</v>
      </c>
    </row>
    <row r="789" spans="1:6" ht="15.75" customHeight="1">
      <c r="A789" s="67" t="s">
        <v>20</v>
      </c>
      <c r="B789" s="64" t="s">
        <v>1517</v>
      </c>
      <c r="C789" s="77"/>
      <c r="D789" s="81">
        <v>1</v>
      </c>
      <c r="E789" s="42">
        <v>15</v>
      </c>
      <c r="F789" s="96">
        <v>20.193629999999999</v>
      </c>
    </row>
    <row r="790" spans="1:6" ht="15.75" customHeight="1">
      <c r="A790" s="67" t="s">
        <v>20</v>
      </c>
      <c r="B790" s="64" t="s">
        <v>1518</v>
      </c>
      <c r="C790" s="77"/>
      <c r="D790" s="81">
        <v>1</v>
      </c>
      <c r="E790" s="42">
        <v>15</v>
      </c>
      <c r="F790" s="96">
        <v>20.01905</v>
      </c>
    </row>
    <row r="791" spans="1:6" ht="15.75" customHeight="1">
      <c r="A791" s="67" t="s">
        <v>20</v>
      </c>
      <c r="B791" s="64" t="s">
        <v>1519</v>
      </c>
      <c r="C791" s="77"/>
      <c r="D791" s="81">
        <v>1</v>
      </c>
      <c r="E791" s="42">
        <v>15</v>
      </c>
      <c r="F791" s="96">
        <v>20.080639999999999</v>
      </c>
    </row>
    <row r="792" spans="1:6" ht="15.75" customHeight="1">
      <c r="A792" s="67" t="s">
        <v>20</v>
      </c>
      <c r="B792" s="64" t="s">
        <v>1520</v>
      </c>
      <c r="C792" s="77"/>
      <c r="D792" s="81">
        <v>1</v>
      </c>
      <c r="E792" s="42">
        <v>15</v>
      </c>
      <c r="F792" s="96">
        <v>14.48481</v>
      </c>
    </row>
    <row r="793" spans="1:6" ht="15.75" customHeight="1">
      <c r="A793" s="67" t="s">
        <v>20</v>
      </c>
      <c r="B793" s="64" t="s">
        <v>1521</v>
      </c>
      <c r="C793" s="77"/>
      <c r="D793" s="81">
        <v>1</v>
      </c>
      <c r="E793" s="42">
        <v>15</v>
      </c>
      <c r="F793" s="96">
        <v>20.14264</v>
      </c>
    </row>
    <row r="794" spans="1:6" ht="15.75" customHeight="1">
      <c r="A794" s="67" t="s">
        <v>20</v>
      </c>
      <c r="B794" s="64" t="s">
        <v>1522</v>
      </c>
      <c r="C794" s="77"/>
      <c r="D794" s="81">
        <v>1</v>
      </c>
      <c r="E794" s="42">
        <v>15</v>
      </c>
      <c r="F794" s="96">
        <v>20.057200000000002</v>
      </c>
    </row>
    <row r="795" spans="1:6" ht="15.75" customHeight="1">
      <c r="A795" s="67" t="s">
        <v>20</v>
      </c>
      <c r="B795" s="64" t="s">
        <v>1523</v>
      </c>
      <c r="C795" s="77"/>
      <c r="D795" s="81">
        <v>1</v>
      </c>
      <c r="E795" s="42">
        <v>15</v>
      </c>
      <c r="F795" s="96">
        <v>20.080649999999999</v>
      </c>
    </row>
    <row r="796" spans="1:6" ht="15.75" customHeight="1">
      <c r="A796" s="67" t="s">
        <v>20</v>
      </c>
      <c r="B796" s="64" t="s">
        <v>1524</v>
      </c>
      <c r="C796" s="77"/>
      <c r="D796" s="81">
        <v>1</v>
      </c>
      <c r="E796" s="42">
        <v>15</v>
      </c>
      <c r="F796" s="96">
        <v>20.413799999999998</v>
      </c>
    </row>
    <row r="797" spans="1:6" ht="15.75" customHeight="1">
      <c r="A797" s="67" t="s">
        <v>20</v>
      </c>
      <c r="B797" s="64" t="s">
        <v>1525</v>
      </c>
      <c r="C797" s="77"/>
      <c r="D797" s="81">
        <v>1</v>
      </c>
      <c r="E797" s="42">
        <v>13</v>
      </c>
      <c r="F797" s="96">
        <v>20.06024</v>
      </c>
    </row>
    <row r="798" spans="1:6" ht="15.75" customHeight="1">
      <c r="A798" s="67" t="s">
        <v>20</v>
      </c>
      <c r="B798" s="64" t="s">
        <v>1526</v>
      </c>
      <c r="C798" s="77"/>
      <c r="D798" s="81">
        <v>1</v>
      </c>
      <c r="E798" s="42">
        <v>15</v>
      </c>
      <c r="F798" s="96">
        <v>20.1068</v>
      </c>
    </row>
    <row r="799" spans="1:6" ht="15.75" customHeight="1">
      <c r="A799" s="67" t="s">
        <v>20</v>
      </c>
      <c r="B799" s="64" t="s">
        <v>1527</v>
      </c>
      <c r="C799" s="77"/>
      <c r="D799" s="81">
        <v>1</v>
      </c>
      <c r="E799" s="42">
        <v>15</v>
      </c>
      <c r="F799" s="96">
        <v>20.129470000000001</v>
      </c>
    </row>
    <row r="800" spans="1:6" ht="15.75" customHeight="1">
      <c r="A800" s="67" t="s">
        <v>20</v>
      </c>
      <c r="B800" s="64" t="s">
        <v>1528</v>
      </c>
      <c r="C800" s="77"/>
      <c r="D800" s="81">
        <v>1</v>
      </c>
      <c r="E800" s="42">
        <v>15</v>
      </c>
      <c r="F800" s="96">
        <v>19.98555</v>
      </c>
    </row>
    <row r="801" spans="1:6" ht="15.75" customHeight="1">
      <c r="A801" s="67" t="s">
        <v>20</v>
      </c>
      <c r="B801" s="64" t="s">
        <v>1529</v>
      </c>
      <c r="C801" s="77"/>
      <c r="D801" s="81">
        <v>1</v>
      </c>
      <c r="E801" s="42">
        <v>15</v>
      </c>
      <c r="F801" s="96">
        <v>20.139009999999999</v>
      </c>
    </row>
    <row r="802" spans="1:6" ht="15.75" customHeight="1">
      <c r="A802" s="67" t="s">
        <v>20</v>
      </c>
      <c r="B802" s="64" t="s">
        <v>1530</v>
      </c>
      <c r="C802" s="77"/>
      <c r="D802" s="81">
        <v>1</v>
      </c>
      <c r="E802" s="42">
        <v>15</v>
      </c>
      <c r="F802" s="96">
        <v>19.817789999999999</v>
      </c>
    </row>
    <row r="803" spans="1:6" ht="15.75" customHeight="1">
      <c r="A803" s="67" t="s">
        <v>20</v>
      </c>
      <c r="B803" s="64" t="s">
        <v>1531</v>
      </c>
      <c r="C803" s="77"/>
      <c r="D803" s="81">
        <v>1</v>
      </c>
      <c r="E803" s="42">
        <v>15</v>
      </c>
      <c r="F803" s="96">
        <v>19.791720000000002</v>
      </c>
    </row>
    <row r="804" spans="1:6" ht="15.75" customHeight="1">
      <c r="A804" s="67" t="s">
        <v>20</v>
      </c>
      <c r="B804" s="64" t="s">
        <v>1532</v>
      </c>
      <c r="C804" s="77"/>
      <c r="D804" s="81">
        <v>1</v>
      </c>
      <c r="E804" s="42">
        <v>15</v>
      </c>
      <c r="F804" s="96">
        <v>19.913360000000001</v>
      </c>
    </row>
    <row r="805" spans="1:6" ht="15.75" customHeight="1">
      <c r="A805" s="67" t="s">
        <v>20</v>
      </c>
      <c r="B805" s="64" t="s">
        <v>1533</v>
      </c>
      <c r="C805" s="77"/>
      <c r="D805" s="81">
        <v>1</v>
      </c>
      <c r="E805" s="42">
        <v>15</v>
      </c>
      <c r="F805" s="96">
        <v>14.84221</v>
      </c>
    </row>
    <row r="806" spans="1:6" ht="15.75" customHeight="1">
      <c r="A806" s="67" t="s">
        <v>20</v>
      </c>
      <c r="B806" s="64" t="s">
        <v>1534</v>
      </c>
      <c r="C806" s="77"/>
      <c r="D806" s="81">
        <v>1</v>
      </c>
      <c r="E806" s="42">
        <v>15</v>
      </c>
      <c r="F806" s="96">
        <v>14.936260000000001</v>
      </c>
    </row>
    <row r="807" spans="1:6" ht="15.75" customHeight="1">
      <c r="A807" s="67" t="s">
        <v>20</v>
      </c>
      <c r="B807" s="64" t="s">
        <v>1535</v>
      </c>
      <c r="C807" s="77"/>
      <c r="D807" s="81">
        <v>1</v>
      </c>
      <c r="E807" s="42">
        <v>15</v>
      </c>
      <c r="F807" s="96">
        <v>20.14264</v>
      </c>
    </row>
    <row r="808" spans="1:6" ht="15.75" customHeight="1">
      <c r="A808" s="67" t="s">
        <v>20</v>
      </c>
      <c r="B808" s="64" t="s">
        <v>1536</v>
      </c>
      <c r="C808" s="77"/>
      <c r="D808" s="81">
        <v>1</v>
      </c>
      <c r="E808" s="42">
        <v>15</v>
      </c>
      <c r="F808" s="96">
        <v>14.44772</v>
      </c>
    </row>
    <row r="809" spans="1:6" ht="15.75" customHeight="1">
      <c r="A809" s="67" t="s">
        <v>20</v>
      </c>
      <c r="B809" s="64" t="s">
        <v>1537</v>
      </c>
      <c r="C809" s="77"/>
      <c r="D809" s="81">
        <v>1</v>
      </c>
      <c r="E809" s="42">
        <v>15</v>
      </c>
      <c r="F809" s="96">
        <v>20.064609999999998</v>
      </c>
    </row>
    <row r="810" spans="1:6" ht="15.75" customHeight="1">
      <c r="A810" s="67" t="s">
        <v>20</v>
      </c>
      <c r="B810" s="64" t="s">
        <v>1538</v>
      </c>
      <c r="C810" s="77"/>
      <c r="D810" s="81">
        <v>1</v>
      </c>
      <c r="E810" s="42">
        <v>15</v>
      </c>
      <c r="F810" s="96">
        <v>20.062110000000001</v>
      </c>
    </row>
    <row r="811" spans="1:6" ht="15.75" customHeight="1">
      <c r="A811" s="67" t="s">
        <v>20</v>
      </c>
      <c r="B811" s="64" t="s">
        <v>1539</v>
      </c>
      <c r="C811" s="77"/>
      <c r="D811" s="81">
        <v>1</v>
      </c>
      <c r="E811" s="42">
        <v>15</v>
      </c>
      <c r="F811" s="96">
        <v>19.9986</v>
      </c>
    </row>
    <row r="812" spans="1:6" ht="15.75" customHeight="1">
      <c r="A812" s="67" t="s">
        <v>20</v>
      </c>
      <c r="B812" s="64" t="s">
        <v>1540</v>
      </c>
      <c r="C812" s="77"/>
      <c r="D812" s="81">
        <v>1</v>
      </c>
      <c r="E812" s="42">
        <v>15</v>
      </c>
      <c r="F812" s="96">
        <v>19.791720000000002</v>
      </c>
    </row>
    <row r="813" spans="1:6" ht="15.75" customHeight="1">
      <c r="A813" s="67" t="s">
        <v>20</v>
      </c>
      <c r="B813" s="64" t="s">
        <v>1541</v>
      </c>
      <c r="C813" s="77"/>
      <c r="D813" s="81">
        <v>1</v>
      </c>
      <c r="E813" s="42">
        <v>15</v>
      </c>
      <c r="F813" s="96">
        <v>19.791720000000002</v>
      </c>
    </row>
    <row r="814" spans="1:6" ht="15.75" customHeight="1">
      <c r="A814" s="67" t="s">
        <v>20</v>
      </c>
      <c r="B814" s="64" t="s">
        <v>1542</v>
      </c>
      <c r="C814" s="77"/>
      <c r="D814" s="81">
        <v>1</v>
      </c>
      <c r="E814" s="42">
        <v>15</v>
      </c>
      <c r="F814" s="96">
        <v>14.6586</v>
      </c>
    </row>
    <row r="815" spans="1:6" ht="15.75" customHeight="1">
      <c r="A815" s="67" t="s">
        <v>20</v>
      </c>
      <c r="B815" s="64" t="s">
        <v>1543</v>
      </c>
      <c r="C815" s="77"/>
      <c r="D815" s="81">
        <v>1</v>
      </c>
      <c r="E815" s="42">
        <v>15</v>
      </c>
      <c r="F815" s="96">
        <v>20.080649999999999</v>
      </c>
    </row>
    <row r="816" spans="1:6" ht="15.75" customHeight="1">
      <c r="A816" s="67" t="s">
        <v>20</v>
      </c>
      <c r="B816" s="64" t="s">
        <v>1544</v>
      </c>
      <c r="C816" s="77"/>
      <c r="D816" s="81">
        <v>1</v>
      </c>
      <c r="E816" s="42">
        <v>15</v>
      </c>
      <c r="F816" s="96">
        <v>20.06212</v>
      </c>
    </row>
    <row r="817" spans="1:6" ht="15.75" customHeight="1">
      <c r="A817" s="67" t="s">
        <v>20</v>
      </c>
      <c r="B817" s="64" t="s">
        <v>1545</v>
      </c>
      <c r="C817" s="77"/>
      <c r="D817" s="81">
        <v>1</v>
      </c>
      <c r="E817" s="42">
        <v>15</v>
      </c>
      <c r="F817" s="96">
        <v>20.073509999999999</v>
      </c>
    </row>
    <row r="818" spans="1:6" ht="15.75" customHeight="1">
      <c r="A818" s="67" t="s">
        <v>20</v>
      </c>
      <c r="B818" s="64" t="s">
        <v>1546</v>
      </c>
      <c r="C818" s="77"/>
      <c r="D818" s="81">
        <v>1</v>
      </c>
      <c r="E818" s="42">
        <v>15</v>
      </c>
      <c r="F818" s="96">
        <v>19.98556</v>
      </c>
    </row>
    <row r="819" spans="1:6" ht="15.75" customHeight="1">
      <c r="A819" s="67" t="s">
        <v>20</v>
      </c>
      <c r="B819" s="64" t="s">
        <v>1547</v>
      </c>
      <c r="C819" s="77"/>
      <c r="D819" s="81">
        <v>1</v>
      </c>
      <c r="E819" s="42">
        <v>20</v>
      </c>
      <c r="F819" s="96">
        <v>19.98555</v>
      </c>
    </row>
    <row r="820" spans="1:6" ht="15.75" customHeight="1">
      <c r="A820" s="67" t="s">
        <v>20</v>
      </c>
      <c r="B820" s="64" t="s">
        <v>1548</v>
      </c>
      <c r="C820" s="77"/>
      <c r="D820" s="81">
        <v>1</v>
      </c>
      <c r="E820" s="42">
        <v>15</v>
      </c>
      <c r="F820" s="96">
        <v>20.098469999999999</v>
      </c>
    </row>
    <row r="821" spans="1:6" ht="15.75" customHeight="1">
      <c r="A821" s="67" t="s">
        <v>20</v>
      </c>
      <c r="B821" s="64" t="s">
        <v>1549</v>
      </c>
      <c r="C821" s="77"/>
      <c r="D821" s="81">
        <v>1</v>
      </c>
      <c r="E821" s="42">
        <v>15</v>
      </c>
      <c r="F821" s="96">
        <v>20.090209999999999</v>
      </c>
    </row>
    <row r="822" spans="1:6" ht="15.75" customHeight="1">
      <c r="A822" s="67" t="s">
        <v>20</v>
      </c>
      <c r="B822" s="64" t="s">
        <v>1550</v>
      </c>
      <c r="C822" s="77"/>
      <c r="D822" s="81">
        <v>1</v>
      </c>
      <c r="E822" s="42">
        <v>15</v>
      </c>
      <c r="F822" s="96">
        <v>14.649190000000001</v>
      </c>
    </row>
    <row r="823" spans="1:6" ht="15.75" customHeight="1">
      <c r="A823" s="67" t="s">
        <v>20</v>
      </c>
      <c r="B823" s="64" t="s">
        <v>1551</v>
      </c>
      <c r="C823" s="77"/>
      <c r="D823" s="81">
        <v>1</v>
      </c>
      <c r="E823" s="42">
        <v>15</v>
      </c>
      <c r="F823" s="96">
        <v>19.791720000000002</v>
      </c>
    </row>
    <row r="824" spans="1:6" ht="15.75" customHeight="1">
      <c r="A824" s="67" t="s">
        <v>20</v>
      </c>
      <c r="B824" s="64" t="s">
        <v>1552</v>
      </c>
      <c r="C824" s="77"/>
      <c r="D824" s="81">
        <v>1</v>
      </c>
      <c r="E824" s="42">
        <v>15</v>
      </c>
      <c r="F824" s="96">
        <v>20.147539999999999</v>
      </c>
    </row>
    <row r="825" spans="1:6" ht="15.75" customHeight="1">
      <c r="A825" s="67" t="s">
        <v>20</v>
      </c>
      <c r="B825" s="64" t="s">
        <v>1553</v>
      </c>
      <c r="C825" s="77"/>
      <c r="D825" s="81">
        <v>1</v>
      </c>
      <c r="E825" s="42">
        <v>15</v>
      </c>
      <c r="F825" s="96">
        <v>20.066600000000001</v>
      </c>
    </row>
    <row r="826" spans="1:6" ht="15.75" customHeight="1">
      <c r="A826" s="67" t="s">
        <v>20</v>
      </c>
      <c r="B826" s="64" t="s">
        <v>1554</v>
      </c>
      <c r="C826" s="77"/>
      <c r="D826" s="81">
        <v>1</v>
      </c>
      <c r="E826" s="42">
        <v>15</v>
      </c>
      <c r="F826" s="96">
        <v>20.145510000000002</v>
      </c>
    </row>
    <row r="827" spans="1:6" ht="15.75" customHeight="1">
      <c r="A827" s="67" t="s">
        <v>20</v>
      </c>
      <c r="B827" s="64" t="s">
        <v>1555</v>
      </c>
      <c r="C827" s="77"/>
      <c r="D827" s="81">
        <v>1</v>
      </c>
      <c r="E827" s="42">
        <v>15</v>
      </c>
      <c r="F827" s="96">
        <v>20.178529999999999</v>
      </c>
    </row>
    <row r="828" spans="1:6" ht="15.75" customHeight="1">
      <c r="A828" s="67" t="s">
        <v>20</v>
      </c>
      <c r="B828" s="64" t="s">
        <v>1556</v>
      </c>
      <c r="C828" s="77"/>
      <c r="D828" s="81">
        <v>1</v>
      </c>
      <c r="E828" s="42">
        <v>15</v>
      </c>
      <c r="F828" s="96">
        <v>20.256170000000001</v>
      </c>
    </row>
    <row r="829" spans="1:6" ht="15.75" customHeight="1">
      <c r="A829" s="67" t="s">
        <v>20</v>
      </c>
      <c r="B829" s="37" t="s">
        <v>1557</v>
      </c>
      <c r="C829" s="77"/>
      <c r="D829" s="81">
        <v>1</v>
      </c>
      <c r="E829" s="42">
        <v>15</v>
      </c>
      <c r="F829" s="96">
        <v>20.064609999999998</v>
      </c>
    </row>
    <row r="830" spans="1:6" ht="15.75" customHeight="1">
      <c r="A830" s="67" t="s">
        <v>20</v>
      </c>
      <c r="B830" s="37" t="s">
        <v>1558</v>
      </c>
      <c r="C830" s="77"/>
      <c r="D830" s="81">
        <v>1</v>
      </c>
      <c r="E830" s="42">
        <v>15</v>
      </c>
      <c r="F830" s="96">
        <v>20.184940000000001</v>
      </c>
    </row>
    <row r="831" spans="1:6" ht="15.75" customHeight="1">
      <c r="A831" s="67" t="s">
        <v>20</v>
      </c>
      <c r="B831" s="37" t="s">
        <v>1559</v>
      </c>
      <c r="C831" s="77"/>
      <c r="D831" s="81">
        <v>1</v>
      </c>
      <c r="E831" s="42">
        <v>50</v>
      </c>
      <c r="F831" s="96">
        <v>14.428000000000001</v>
      </c>
    </row>
    <row r="832" spans="1:6" ht="15.75" customHeight="1">
      <c r="A832" s="67" t="s">
        <v>20</v>
      </c>
      <c r="B832" s="37" t="s">
        <v>1560</v>
      </c>
      <c r="C832" s="77"/>
      <c r="D832" s="81">
        <v>1</v>
      </c>
      <c r="E832" s="42">
        <v>15</v>
      </c>
      <c r="F832" s="96">
        <v>19.791720000000002</v>
      </c>
    </row>
    <row r="833" spans="1:6" ht="15.75" customHeight="1">
      <c r="A833" s="67" t="s">
        <v>20</v>
      </c>
      <c r="B833" s="37" t="s">
        <v>1561</v>
      </c>
      <c r="C833" s="77"/>
      <c r="D833" s="81">
        <v>1</v>
      </c>
      <c r="E833" s="42">
        <v>15</v>
      </c>
      <c r="F833" s="96">
        <v>20.16159</v>
      </c>
    </row>
    <row r="834" spans="1:6" ht="15.75" customHeight="1">
      <c r="A834" s="67" t="s">
        <v>20</v>
      </c>
      <c r="B834" s="37" t="s">
        <v>1562</v>
      </c>
      <c r="C834" s="77"/>
      <c r="D834" s="81">
        <v>1</v>
      </c>
      <c r="E834" s="42">
        <v>15</v>
      </c>
      <c r="F834" s="96">
        <v>11.23901</v>
      </c>
    </row>
    <row r="835" spans="1:6" ht="15.75" customHeight="1">
      <c r="A835" s="67" t="s">
        <v>20</v>
      </c>
      <c r="B835" s="37" t="s">
        <v>1563</v>
      </c>
      <c r="C835" s="77"/>
      <c r="D835" s="81">
        <v>1</v>
      </c>
      <c r="E835" s="42">
        <v>15</v>
      </c>
      <c r="F835" s="96">
        <v>20.280419999999999</v>
      </c>
    </row>
    <row r="836" spans="1:6" ht="15.75" customHeight="1">
      <c r="A836" s="67" t="s">
        <v>20</v>
      </c>
      <c r="B836" s="37" t="s">
        <v>1564</v>
      </c>
      <c r="C836" s="77"/>
      <c r="D836" s="81">
        <v>1</v>
      </c>
      <c r="E836" s="42">
        <v>15</v>
      </c>
      <c r="F836" s="96">
        <v>20.126950000000001</v>
      </c>
    </row>
    <row r="837" spans="1:6" ht="15.75" customHeight="1">
      <c r="A837" s="67" t="s">
        <v>20</v>
      </c>
      <c r="B837" s="37" t="s">
        <v>1565</v>
      </c>
      <c r="C837" s="77"/>
      <c r="D837" s="81">
        <v>1</v>
      </c>
      <c r="E837" s="42">
        <v>15</v>
      </c>
      <c r="F837" s="96">
        <v>20.10059</v>
      </c>
    </row>
    <row r="838" spans="1:6" ht="15.75" customHeight="1">
      <c r="A838" s="67" t="s">
        <v>20</v>
      </c>
      <c r="B838" s="37" t="s">
        <v>1566</v>
      </c>
      <c r="C838" s="77"/>
      <c r="D838" s="81">
        <v>1</v>
      </c>
      <c r="E838" s="42">
        <v>15</v>
      </c>
      <c r="F838" s="96">
        <v>14.72833</v>
      </c>
    </row>
    <row r="839" spans="1:6" ht="15.75" customHeight="1">
      <c r="A839" s="67" t="s">
        <v>20</v>
      </c>
      <c r="B839" s="37" t="s">
        <v>1567</v>
      </c>
      <c r="C839" s="77"/>
      <c r="D839" s="81">
        <v>1</v>
      </c>
      <c r="E839" s="42">
        <v>15</v>
      </c>
      <c r="F839" s="96">
        <v>20.122949999999999</v>
      </c>
    </row>
    <row r="840" spans="1:6" ht="15.75" customHeight="1">
      <c r="A840" s="67" t="s">
        <v>20</v>
      </c>
      <c r="B840" s="37" t="s">
        <v>1568</v>
      </c>
      <c r="C840" s="77"/>
      <c r="D840" s="81">
        <v>1</v>
      </c>
      <c r="E840" s="42">
        <v>15</v>
      </c>
      <c r="F840" s="96">
        <v>20.012789999999999</v>
      </c>
    </row>
    <row r="841" spans="1:6" ht="15.75" customHeight="1">
      <c r="A841" s="67" t="s">
        <v>20</v>
      </c>
      <c r="B841" s="37" t="s">
        <v>1569</v>
      </c>
      <c r="C841" s="77"/>
      <c r="D841" s="81">
        <v>1</v>
      </c>
      <c r="E841" s="42">
        <v>15</v>
      </c>
      <c r="F841" s="96">
        <v>14.6586</v>
      </c>
    </row>
    <row r="842" spans="1:6" ht="15.75" customHeight="1">
      <c r="A842" s="67" t="s">
        <v>20</v>
      </c>
      <c r="B842" s="37" t="s">
        <v>1570</v>
      </c>
      <c r="C842" s="77"/>
      <c r="D842" s="81">
        <v>1</v>
      </c>
      <c r="E842" s="42">
        <v>15</v>
      </c>
      <c r="F842" s="96">
        <v>20.069299999999998</v>
      </c>
    </row>
    <row r="843" spans="1:6" ht="15.75" customHeight="1">
      <c r="A843" s="67" t="s">
        <v>20</v>
      </c>
      <c r="B843" s="37" t="s">
        <v>1571</v>
      </c>
      <c r="C843" s="77"/>
      <c r="D843" s="81">
        <v>1</v>
      </c>
      <c r="E843" s="42">
        <v>15</v>
      </c>
      <c r="F843" s="96">
        <v>20.108799999999999</v>
      </c>
    </row>
    <row r="844" spans="1:6" ht="15.75" customHeight="1">
      <c r="A844" s="67" t="s">
        <v>20</v>
      </c>
      <c r="B844" s="37" t="s">
        <v>1572</v>
      </c>
      <c r="C844" s="77"/>
      <c r="D844" s="81">
        <v>1</v>
      </c>
      <c r="E844" s="42">
        <v>15</v>
      </c>
      <c r="F844" s="96">
        <v>20.16159</v>
      </c>
    </row>
    <row r="845" spans="1:6" ht="15.75" customHeight="1">
      <c r="A845" s="67" t="s">
        <v>20</v>
      </c>
      <c r="B845" s="37" t="s">
        <v>1573</v>
      </c>
      <c r="C845" s="77"/>
      <c r="D845" s="81">
        <v>1</v>
      </c>
      <c r="E845" s="42">
        <v>50</v>
      </c>
      <c r="F845" s="96">
        <v>20.145710000000001</v>
      </c>
    </row>
    <row r="846" spans="1:6" ht="15.75" customHeight="1">
      <c r="A846" s="67" t="s">
        <v>20</v>
      </c>
      <c r="B846" s="64" t="s">
        <v>1574</v>
      </c>
      <c r="C846" s="77"/>
      <c r="D846" s="81">
        <v>1</v>
      </c>
      <c r="E846" s="42">
        <v>15</v>
      </c>
      <c r="F846" s="96">
        <v>19.996649999999999</v>
      </c>
    </row>
    <row r="847" spans="1:6" ht="15.75" customHeight="1">
      <c r="A847" s="67" t="s">
        <v>20</v>
      </c>
      <c r="B847" s="64" t="s">
        <v>1575</v>
      </c>
      <c r="C847" s="77"/>
      <c r="D847" s="81">
        <v>1</v>
      </c>
      <c r="E847" s="42">
        <v>15</v>
      </c>
      <c r="F847" s="96">
        <v>19.791720000000002</v>
      </c>
    </row>
    <row r="848" spans="1:6" ht="15.75" customHeight="1">
      <c r="A848" s="67" t="s">
        <v>20</v>
      </c>
      <c r="B848" s="64" t="s">
        <v>1576</v>
      </c>
      <c r="C848" s="77"/>
      <c r="D848" s="81">
        <v>1</v>
      </c>
      <c r="E848" s="42">
        <v>15</v>
      </c>
      <c r="F848" s="96">
        <v>19.988189999999999</v>
      </c>
    </row>
    <row r="849" spans="1:6" ht="15.75" customHeight="1">
      <c r="A849" s="67" t="s">
        <v>20</v>
      </c>
      <c r="B849" s="64" t="s">
        <v>1577</v>
      </c>
      <c r="C849" s="77"/>
      <c r="D849" s="81">
        <v>1</v>
      </c>
      <c r="E849" s="42">
        <v>15</v>
      </c>
      <c r="F849" s="96">
        <v>19.90504</v>
      </c>
    </row>
    <row r="850" spans="1:6" ht="15.75" customHeight="1">
      <c r="A850" s="67" t="s">
        <v>20</v>
      </c>
      <c r="B850" s="64" t="s">
        <v>1578</v>
      </c>
      <c r="C850" s="77"/>
      <c r="D850" s="81">
        <v>1</v>
      </c>
      <c r="E850" s="42">
        <v>15</v>
      </c>
      <c r="F850" s="96">
        <v>20.129470000000001</v>
      </c>
    </row>
    <row r="851" spans="1:6" ht="15.75" customHeight="1">
      <c r="A851" s="67" t="s">
        <v>20</v>
      </c>
      <c r="B851" s="64" t="s">
        <v>1579</v>
      </c>
      <c r="C851" s="77"/>
      <c r="D851" s="81">
        <v>1</v>
      </c>
      <c r="E851" s="42">
        <v>15</v>
      </c>
      <c r="F851" s="96">
        <v>20.127610000000001</v>
      </c>
    </row>
    <row r="852" spans="1:6" ht="15.75" customHeight="1">
      <c r="A852" s="67" t="s">
        <v>20</v>
      </c>
      <c r="B852" s="64" t="s">
        <v>1580</v>
      </c>
      <c r="C852" s="77"/>
      <c r="D852" s="81">
        <v>1</v>
      </c>
      <c r="E852" s="42">
        <v>15</v>
      </c>
      <c r="F852" s="96">
        <v>20.15025</v>
      </c>
    </row>
    <row r="853" spans="1:6" ht="15.75" customHeight="1">
      <c r="A853" s="67" t="s">
        <v>20</v>
      </c>
      <c r="B853" s="64" t="s">
        <v>1581</v>
      </c>
      <c r="C853" s="77"/>
      <c r="D853" s="81">
        <v>1</v>
      </c>
      <c r="E853" s="42">
        <v>20</v>
      </c>
      <c r="F853" s="96">
        <v>19.791720000000002</v>
      </c>
    </row>
    <row r="854" spans="1:6" ht="15.75" customHeight="1">
      <c r="A854" s="67" t="s">
        <v>20</v>
      </c>
      <c r="B854" s="64" t="s">
        <v>1582</v>
      </c>
      <c r="C854" s="77"/>
      <c r="D854" s="81">
        <v>1</v>
      </c>
      <c r="E854" s="42">
        <v>15</v>
      </c>
      <c r="F854" s="96">
        <v>20.106770000000001</v>
      </c>
    </row>
    <row r="855" spans="1:6" ht="15.75" customHeight="1">
      <c r="A855" s="67" t="s">
        <v>20</v>
      </c>
      <c r="B855" s="64" t="s">
        <v>1583</v>
      </c>
      <c r="C855" s="77"/>
      <c r="D855" s="81">
        <v>1</v>
      </c>
      <c r="E855" s="42">
        <v>15</v>
      </c>
      <c r="F855" s="96">
        <v>19.982530000000001</v>
      </c>
    </row>
    <row r="856" spans="1:6" ht="15.75" customHeight="1">
      <c r="A856" s="67" t="s">
        <v>20</v>
      </c>
      <c r="B856" s="64" t="s">
        <v>1584</v>
      </c>
      <c r="C856" s="77"/>
      <c r="D856" s="81">
        <v>1</v>
      </c>
      <c r="E856" s="42">
        <v>15</v>
      </c>
      <c r="F856" s="96">
        <v>14.50672</v>
      </c>
    </row>
    <row r="857" spans="1:6" ht="15.75" customHeight="1">
      <c r="A857" s="67" t="s">
        <v>20</v>
      </c>
      <c r="B857" s="64" t="s">
        <v>1585</v>
      </c>
      <c r="C857" s="77"/>
      <c r="D857" s="81">
        <v>1</v>
      </c>
      <c r="E857" s="42">
        <v>15</v>
      </c>
      <c r="F857" s="96">
        <v>20.0581</v>
      </c>
    </row>
    <row r="858" spans="1:6" ht="15.75" customHeight="1">
      <c r="A858" s="67" t="s">
        <v>20</v>
      </c>
      <c r="B858" s="64" t="s">
        <v>1586</v>
      </c>
      <c r="C858" s="77"/>
      <c r="D858" s="81">
        <v>1</v>
      </c>
      <c r="E858" s="42">
        <v>15</v>
      </c>
      <c r="F858" s="96">
        <v>20.205729999999999</v>
      </c>
    </row>
    <row r="859" spans="1:6" ht="15.75" customHeight="1">
      <c r="A859" s="67" t="s">
        <v>20</v>
      </c>
      <c r="B859" s="64" t="s">
        <v>1587</v>
      </c>
      <c r="C859" s="77"/>
      <c r="D859" s="81">
        <v>1</v>
      </c>
      <c r="E859" s="42">
        <v>15</v>
      </c>
      <c r="F859" s="96">
        <v>19.791720000000002</v>
      </c>
    </row>
    <row r="860" spans="1:6" ht="15.75" customHeight="1">
      <c r="A860" s="67" t="s">
        <v>20</v>
      </c>
      <c r="B860" s="64" t="s">
        <v>1588</v>
      </c>
      <c r="C860" s="77"/>
      <c r="D860" s="81">
        <v>1</v>
      </c>
      <c r="E860" s="42">
        <v>15</v>
      </c>
      <c r="F860" s="96">
        <v>19.9876</v>
      </c>
    </row>
    <row r="861" spans="1:6" ht="15.75" customHeight="1">
      <c r="A861" s="67" t="s">
        <v>20</v>
      </c>
      <c r="B861" s="64" t="s">
        <v>1589</v>
      </c>
      <c r="C861" s="77"/>
      <c r="D861" s="81">
        <v>1</v>
      </c>
      <c r="E861" s="42">
        <v>15</v>
      </c>
      <c r="F861" s="96">
        <v>14.428000000000001</v>
      </c>
    </row>
    <row r="862" spans="1:6" ht="15.75" customHeight="1">
      <c r="A862" s="67" t="s">
        <v>20</v>
      </c>
      <c r="B862" s="64" t="s">
        <v>1590</v>
      </c>
      <c r="C862" s="77"/>
      <c r="D862" s="81">
        <v>1</v>
      </c>
      <c r="E862" s="42">
        <v>15</v>
      </c>
      <c r="F862" s="96">
        <v>20.106809999999999</v>
      </c>
    </row>
    <row r="863" spans="1:6" ht="15.75" customHeight="1">
      <c r="A863" s="67" t="s">
        <v>20</v>
      </c>
      <c r="B863" s="64" t="s">
        <v>1591</v>
      </c>
      <c r="C863" s="77"/>
      <c r="D863" s="81">
        <v>1</v>
      </c>
      <c r="E863" s="42">
        <v>15</v>
      </c>
      <c r="F863" s="96">
        <v>20.133489999999998</v>
      </c>
    </row>
    <row r="864" spans="1:6" ht="15.75" customHeight="1">
      <c r="A864" s="67" t="s">
        <v>20</v>
      </c>
      <c r="B864" s="64" t="s">
        <v>1592</v>
      </c>
      <c r="C864" s="77"/>
      <c r="D864" s="81">
        <v>1</v>
      </c>
      <c r="E864" s="42">
        <v>15</v>
      </c>
      <c r="F864" s="96">
        <v>20.214079999999999</v>
      </c>
    </row>
    <row r="865" spans="1:6" ht="15.75" customHeight="1">
      <c r="A865" s="67" t="s">
        <v>20</v>
      </c>
      <c r="B865" s="64" t="s">
        <v>1593</v>
      </c>
      <c r="C865" s="77"/>
      <c r="D865" s="81">
        <v>1</v>
      </c>
      <c r="E865" s="42">
        <v>40</v>
      </c>
      <c r="F865" s="96">
        <v>14.67742</v>
      </c>
    </row>
    <row r="866" spans="1:6" ht="15.75" customHeight="1">
      <c r="A866" s="67" t="s">
        <v>20</v>
      </c>
      <c r="B866" s="64" t="s">
        <v>1594</v>
      </c>
      <c r="C866" s="77"/>
      <c r="D866" s="81">
        <v>1</v>
      </c>
      <c r="E866" s="42">
        <v>15</v>
      </c>
      <c r="F866" s="96">
        <v>20.066590000000001</v>
      </c>
    </row>
    <row r="867" spans="1:6" ht="15.75" customHeight="1">
      <c r="A867" s="67" t="s">
        <v>20</v>
      </c>
      <c r="B867" s="64" t="s">
        <v>1595</v>
      </c>
      <c r="C867" s="77"/>
      <c r="D867" s="81">
        <v>1</v>
      </c>
      <c r="E867" s="42">
        <v>15</v>
      </c>
      <c r="F867" s="96">
        <v>14.428000000000001</v>
      </c>
    </row>
    <row r="868" spans="1:6" ht="15.75" customHeight="1">
      <c r="A868" s="67" t="s">
        <v>20</v>
      </c>
      <c r="B868" s="64" t="s">
        <v>1596</v>
      </c>
      <c r="C868" s="77"/>
      <c r="D868" s="81">
        <v>1</v>
      </c>
      <c r="E868" s="42">
        <v>15</v>
      </c>
      <c r="F868" s="96">
        <v>20.38382</v>
      </c>
    </row>
    <row r="869" spans="1:6" ht="15.75" customHeight="1">
      <c r="A869" s="67" t="s">
        <v>20</v>
      </c>
      <c r="B869" s="64" t="s">
        <v>1597</v>
      </c>
      <c r="C869" s="77"/>
      <c r="D869" s="81">
        <v>1</v>
      </c>
      <c r="E869" s="42">
        <v>15</v>
      </c>
      <c r="F869" s="96">
        <v>19.982530000000001</v>
      </c>
    </row>
    <row r="870" spans="1:6" ht="15.75" customHeight="1">
      <c r="A870" s="67" t="s">
        <v>20</v>
      </c>
      <c r="B870" s="64" t="s">
        <v>1598</v>
      </c>
      <c r="C870" s="77"/>
      <c r="D870" s="81">
        <v>1</v>
      </c>
      <c r="E870" s="42">
        <v>15</v>
      </c>
      <c r="F870" s="96">
        <v>20.129470000000001</v>
      </c>
    </row>
    <row r="871" spans="1:6" ht="15.75" customHeight="1">
      <c r="A871" s="67" t="s">
        <v>20</v>
      </c>
      <c r="B871" s="64" t="s">
        <v>1599</v>
      </c>
      <c r="C871" s="77"/>
      <c r="D871" s="81">
        <v>1</v>
      </c>
      <c r="E871" s="42">
        <v>15</v>
      </c>
      <c r="F871" s="96">
        <v>19.791720000000002</v>
      </c>
    </row>
    <row r="872" spans="1:6" ht="15.75" customHeight="1">
      <c r="A872" s="67" t="s">
        <v>20</v>
      </c>
      <c r="B872" s="64" t="s">
        <v>1600</v>
      </c>
      <c r="C872" s="77"/>
      <c r="D872" s="81">
        <v>1</v>
      </c>
      <c r="E872" s="42">
        <v>15</v>
      </c>
      <c r="F872" s="96">
        <v>19.791720000000002</v>
      </c>
    </row>
    <row r="873" spans="1:6" ht="15.75" customHeight="1">
      <c r="A873" s="67" t="s">
        <v>20</v>
      </c>
      <c r="B873" s="64" t="s">
        <v>1601</v>
      </c>
      <c r="C873" s="77"/>
      <c r="D873" s="81">
        <v>1</v>
      </c>
      <c r="E873" s="42">
        <v>15</v>
      </c>
      <c r="F873" s="96">
        <v>19.791720000000002</v>
      </c>
    </row>
    <row r="874" spans="1:6" ht="15.75" customHeight="1">
      <c r="A874" s="67" t="s">
        <v>20</v>
      </c>
      <c r="B874" s="64" t="s">
        <v>1602</v>
      </c>
      <c r="C874" s="77"/>
      <c r="D874" s="81">
        <v>1</v>
      </c>
      <c r="E874" s="42">
        <v>15</v>
      </c>
      <c r="F874" s="96">
        <v>19.791720000000002</v>
      </c>
    </row>
    <row r="875" spans="1:6" ht="15.75" customHeight="1">
      <c r="A875" s="67" t="s">
        <v>20</v>
      </c>
      <c r="B875" s="64" t="s">
        <v>1603</v>
      </c>
      <c r="C875" s="77"/>
      <c r="D875" s="81">
        <v>1</v>
      </c>
      <c r="E875" s="42">
        <v>15</v>
      </c>
      <c r="F875" s="96">
        <v>20.20158</v>
      </c>
    </row>
    <row r="876" spans="1:6" ht="15.75" customHeight="1">
      <c r="A876" s="67" t="s">
        <v>20</v>
      </c>
      <c r="B876" s="64" t="s">
        <v>1604</v>
      </c>
      <c r="C876" s="77"/>
      <c r="D876" s="81">
        <v>1</v>
      </c>
      <c r="E876" s="42">
        <v>15</v>
      </c>
      <c r="F876" s="96">
        <v>20.002780000000001</v>
      </c>
    </row>
    <row r="877" spans="1:6" ht="15.75" customHeight="1">
      <c r="A877" s="67" t="s">
        <v>20</v>
      </c>
      <c r="B877" s="64" t="s">
        <v>1605</v>
      </c>
      <c r="C877" s="77"/>
      <c r="D877" s="81">
        <v>1</v>
      </c>
      <c r="E877" s="42">
        <v>15</v>
      </c>
      <c r="F877" s="96">
        <v>20.073509999999999</v>
      </c>
    </row>
    <row r="878" spans="1:6" ht="15.75" customHeight="1">
      <c r="A878" s="67" t="s">
        <v>20</v>
      </c>
      <c r="B878" s="64" t="s">
        <v>1606</v>
      </c>
      <c r="C878" s="77"/>
      <c r="D878" s="81">
        <v>1</v>
      </c>
      <c r="E878" s="42">
        <v>15</v>
      </c>
      <c r="F878" s="96">
        <v>19.791720000000002</v>
      </c>
    </row>
    <row r="879" spans="1:6" ht="15.75" customHeight="1">
      <c r="A879" s="67" t="s">
        <v>20</v>
      </c>
      <c r="B879" s="64" t="s">
        <v>1607</v>
      </c>
      <c r="C879" s="77"/>
      <c r="D879" s="81">
        <v>1</v>
      </c>
      <c r="E879" s="42">
        <v>15</v>
      </c>
      <c r="F879" s="96">
        <v>14.6586</v>
      </c>
    </row>
    <row r="880" spans="1:6" ht="15.75" customHeight="1">
      <c r="A880" s="67" t="s">
        <v>20</v>
      </c>
      <c r="B880" s="64" t="s">
        <v>1608</v>
      </c>
      <c r="C880" s="77"/>
      <c r="D880" s="81">
        <v>1</v>
      </c>
      <c r="E880" s="42">
        <v>15</v>
      </c>
      <c r="F880" s="96">
        <v>20.129470000000001</v>
      </c>
    </row>
    <row r="881" spans="1:6" ht="15.75" customHeight="1">
      <c r="A881" s="67" t="s">
        <v>20</v>
      </c>
      <c r="B881" s="64" t="s">
        <v>1609</v>
      </c>
      <c r="C881" s="77"/>
      <c r="D881" s="81">
        <v>1</v>
      </c>
      <c r="E881" s="42">
        <v>15</v>
      </c>
      <c r="F881" s="96">
        <v>20.36402</v>
      </c>
    </row>
    <row r="882" spans="1:6" ht="15.75" customHeight="1">
      <c r="A882" s="67" t="s">
        <v>20</v>
      </c>
      <c r="B882" s="64" t="s">
        <v>1610</v>
      </c>
      <c r="C882" s="77"/>
      <c r="D882" s="81">
        <v>1</v>
      </c>
      <c r="E882" s="42">
        <v>15</v>
      </c>
      <c r="F882" s="96">
        <v>19.91337</v>
      </c>
    </row>
    <row r="883" spans="1:6" ht="15.75" customHeight="1">
      <c r="A883" s="67" t="s">
        <v>20</v>
      </c>
      <c r="B883" s="64" t="s">
        <v>1611</v>
      </c>
      <c r="C883" s="77"/>
      <c r="D883" s="81">
        <v>1</v>
      </c>
      <c r="E883" s="42">
        <v>15</v>
      </c>
      <c r="F883" s="96">
        <v>20.04297</v>
      </c>
    </row>
    <row r="884" spans="1:6" ht="15.75" customHeight="1">
      <c r="A884" s="67" t="s">
        <v>20</v>
      </c>
      <c r="B884" s="64" t="s">
        <v>1612</v>
      </c>
      <c r="C884" s="77"/>
      <c r="D884" s="81">
        <v>1</v>
      </c>
      <c r="E884" s="42">
        <v>15</v>
      </c>
      <c r="F884" s="96">
        <v>19.791720000000002</v>
      </c>
    </row>
    <row r="885" spans="1:6" ht="15.75" customHeight="1">
      <c r="A885" s="67" t="s">
        <v>20</v>
      </c>
      <c r="B885" s="64" t="s">
        <v>1613</v>
      </c>
      <c r="C885" s="77"/>
      <c r="D885" s="81">
        <v>1</v>
      </c>
      <c r="E885" s="42">
        <v>15</v>
      </c>
      <c r="F885" s="96">
        <v>14.428000000000001</v>
      </c>
    </row>
    <row r="886" spans="1:6" ht="15.75" customHeight="1">
      <c r="A886" s="67" t="s">
        <v>20</v>
      </c>
      <c r="B886" s="64" t="s">
        <v>1614</v>
      </c>
      <c r="C886" s="77"/>
      <c r="D886" s="81">
        <v>1</v>
      </c>
      <c r="E886" s="42">
        <v>15</v>
      </c>
      <c r="F886" s="96">
        <v>19.99258</v>
      </c>
    </row>
    <row r="887" spans="1:6" ht="15.75" customHeight="1">
      <c r="A887" s="67" t="s">
        <v>20</v>
      </c>
      <c r="B887" s="64" t="s">
        <v>1615</v>
      </c>
      <c r="C887" s="77"/>
      <c r="D887" s="81">
        <v>1</v>
      </c>
      <c r="E887" s="42">
        <v>15</v>
      </c>
      <c r="F887" s="96">
        <v>19.791720000000002</v>
      </c>
    </row>
    <row r="888" spans="1:6" ht="15.75" customHeight="1">
      <c r="A888" s="67" t="s">
        <v>20</v>
      </c>
      <c r="B888" s="64" t="s">
        <v>1616</v>
      </c>
      <c r="C888" s="77"/>
      <c r="D888" s="81">
        <v>1</v>
      </c>
      <c r="E888" s="42">
        <v>15</v>
      </c>
      <c r="F888" s="96">
        <v>19.759319999999999</v>
      </c>
    </row>
    <row r="889" spans="1:6" ht="15.75" customHeight="1">
      <c r="A889" s="67" t="s">
        <v>20</v>
      </c>
      <c r="B889" s="64" t="s">
        <v>1617</v>
      </c>
      <c r="C889" s="77"/>
      <c r="D889" s="81">
        <v>1</v>
      </c>
      <c r="E889" s="42">
        <v>15</v>
      </c>
      <c r="F889" s="96">
        <v>14.428000000000001</v>
      </c>
    </row>
    <row r="890" spans="1:6" ht="15.75" customHeight="1">
      <c r="A890" s="67" t="s">
        <v>20</v>
      </c>
      <c r="B890" s="64" t="s">
        <v>1618</v>
      </c>
      <c r="C890" s="77"/>
      <c r="D890" s="81">
        <v>1</v>
      </c>
      <c r="E890" s="42">
        <v>15</v>
      </c>
      <c r="F890" s="96">
        <v>19.791720000000002</v>
      </c>
    </row>
    <row r="891" spans="1:6" ht="15.75" customHeight="1">
      <c r="A891" s="67" t="s">
        <v>20</v>
      </c>
      <c r="B891" s="64" t="s">
        <v>1619</v>
      </c>
      <c r="C891" s="77"/>
      <c r="D891" s="81">
        <v>1</v>
      </c>
      <c r="E891" s="42">
        <v>5</v>
      </c>
      <c r="F891" s="96">
        <v>19.791720000000002</v>
      </c>
    </row>
    <row r="892" spans="1:6" ht="15.75" customHeight="1">
      <c r="A892" s="67" t="s">
        <v>20</v>
      </c>
      <c r="B892" s="64" t="s">
        <v>1620</v>
      </c>
      <c r="C892" s="77"/>
      <c r="D892" s="81">
        <v>1</v>
      </c>
      <c r="E892" s="42">
        <v>15</v>
      </c>
      <c r="F892" s="96">
        <v>20.345040000000001</v>
      </c>
    </row>
    <row r="893" spans="1:6" ht="15.75" customHeight="1">
      <c r="A893" s="67" t="s">
        <v>20</v>
      </c>
      <c r="B893" s="64" t="s">
        <v>1621</v>
      </c>
      <c r="C893" s="77"/>
      <c r="D893" s="81">
        <v>1</v>
      </c>
      <c r="E893" s="42">
        <v>15</v>
      </c>
      <c r="F893" s="96">
        <v>20.042960000000001</v>
      </c>
    </row>
    <row r="894" spans="1:6" ht="15.75" customHeight="1">
      <c r="A894" s="67" t="s">
        <v>20</v>
      </c>
      <c r="B894" s="64" t="s">
        <v>1621</v>
      </c>
      <c r="C894" s="77"/>
      <c r="D894" s="81">
        <v>1</v>
      </c>
      <c r="E894" s="42">
        <v>15</v>
      </c>
      <c r="F894" s="96">
        <v>20.06025</v>
      </c>
    </row>
    <row r="895" spans="1:6" ht="15.75" customHeight="1">
      <c r="A895" s="67" t="s">
        <v>20</v>
      </c>
      <c r="B895" s="64" t="s">
        <v>1622</v>
      </c>
      <c r="C895" s="77"/>
      <c r="D895" s="81">
        <v>1</v>
      </c>
      <c r="E895" s="42">
        <v>15</v>
      </c>
      <c r="F895" s="96">
        <v>20.119260000000001</v>
      </c>
    </row>
    <row r="896" spans="1:6" ht="15.75" customHeight="1">
      <c r="A896" s="67" t="s">
        <v>20</v>
      </c>
      <c r="B896" s="64" t="s">
        <v>1623</v>
      </c>
      <c r="C896" s="77"/>
      <c r="D896" s="81">
        <v>1</v>
      </c>
      <c r="E896" s="42">
        <v>15</v>
      </c>
      <c r="F896" s="96">
        <v>14.44772</v>
      </c>
    </row>
    <row r="897" spans="1:6" ht="15.75" customHeight="1">
      <c r="A897" s="67" t="s">
        <v>20</v>
      </c>
      <c r="B897" s="64" t="s">
        <v>1624</v>
      </c>
      <c r="C897" s="77"/>
      <c r="D897" s="81">
        <v>1</v>
      </c>
      <c r="E897" s="42">
        <v>15</v>
      </c>
      <c r="F897" s="96">
        <v>19.791720000000002</v>
      </c>
    </row>
    <row r="898" spans="1:6" ht="15.75" customHeight="1">
      <c r="A898" s="67" t="s">
        <v>20</v>
      </c>
      <c r="B898" s="64" t="s">
        <v>1625</v>
      </c>
      <c r="C898" s="77"/>
      <c r="D898" s="81">
        <v>1</v>
      </c>
      <c r="E898" s="42">
        <v>15</v>
      </c>
      <c r="F898" s="96">
        <v>19.791720000000002</v>
      </c>
    </row>
    <row r="899" spans="1:6" ht="15.75" customHeight="1">
      <c r="A899" s="67" t="s">
        <v>20</v>
      </c>
      <c r="B899" s="64" t="s">
        <v>1626</v>
      </c>
      <c r="C899" s="77"/>
      <c r="D899" s="81">
        <v>1</v>
      </c>
      <c r="E899" s="42">
        <v>15</v>
      </c>
      <c r="F899" s="96">
        <v>14.630420000000001</v>
      </c>
    </row>
    <row r="900" spans="1:6" ht="15.75" customHeight="1">
      <c r="A900" s="67" t="s">
        <v>20</v>
      </c>
      <c r="B900" s="64" t="s">
        <v>1627</v>
      </c>
      <c r="C900" s="77"/>
      <c r="D900" s="81">
        <v>1</v>
      </c>
      <c r="E900" s="42">
        <v>15</v>
      </c>
      <c r="F900" s="96">
        <v>19.791720000000002</v>
      </c>
    </row>
    <row r="901" spans="1:6" ht="15.75" customHeight="1">
      <c r="A901" s="67" t="s">
        <v>20</v>
      </c>
      <c r="B901" s="64" t="s">
        <v>1628</v>
      </c>
      <c r="C901" s="77"/>
      <c r="D901" s="81">
        <v>1</v>
      </c>
      <c r="E901" s="42">
        <v>15</v>
      </c>
      <c r="F901" s="96">
        <v>19.817789999999999</v>
      </c>
    </row>
    <row r="902" spans="1:6" ht="15.75" customHeight="1">
      <c r="A902" s="67" t="s">
        <v>20</v>
      </c>
      <c r="B902" s="64" t="s">
        <v>1629</v>
      </c>
      <c r="C902" s="77"/>
      <c r="D902" s="81">
        <v>1</v>
      </c>
      <c r="E902" s="42">
        <v>15</v>
      </c>
      <c r="F902" s="96">
        <v>20.043610000000001</v>
      </c>
    </row>
    <row r="903" spans="1:6" ht="15.75" customHeight="1">
      <c r="A903" s="67" t="s">
        <v>20</v>
      </c>
      <c r="B903" s="64" t="s">
        <v>1630</v>
      </c>
      <c r="C903" s="77"/>
      <c r="D903" s="81">
        <v>1</v>
      </c>
      <c r="E903" s="42">
        <v>15</v>
      </c>
      <c r="F903" s="96">
        <v>19.791720000000002</v>
      </c>
    </row>
    <row r="904" spans="1:6" ht="15.75" customHeight="1">
      <c r="A904" s="67" t="s">
        <v>20</v>
      </c>
      <c r="B904" s="64" t="s">
        <v>1631</v>
      </c>
      <c r="C904" s="77"/>
      <c r="D904" s="81">
        <v>1</v>
      </c>
      <c r="E904" s="42">
        <v>15</v>
      </c>
      <c r="F904" s="96">
        <v>14.752700000000001</v>
      </c>
    </row>
    <row r="905" spans="1:6" ht="15.75" customHeight="1">
      <c r="A905" s="67" t="s">
        <v>20</v>
      </c>
      <c r="B905" s="64" t="s">
        <v>1632</v>
      </c>
      <c r="C905" s="77"/>
      <c r="D905" s="81">
        <v>1</v>
      </c>
      <c r="E905" s="42">
        <v>15</v>
      </c>
      <c r="F905" s="96">
        <v>20.072340000000001</v>
      </c>
    </row>
    <row r="906" spans="1:6" ht="15.75" customHeight="1">
      <c r="A906" s="67" t="s">
        <v>20</v>
      </c>
      <c r="B906" s="64" t="s">
        <v>1633</v>
      </c>
      <c r="C906" s="77"/>
      <c r="D906" s="81">
        <v>1</v>
      </c>
      <c r="E906" s="42">
        <v>15</v>
      </c>
      <c r="F906" s="96">
        <v>20.241040000000002</v>
      </c>
    </row>
    <row r="907" spans="1:6" ht="15.75" customHeight="1">
      <c r="A907" s="67" t="s">
        <v>20</v>
      </c>
      <c r="B907" s="64" t="s">
        <v>1634</v>
      </c>
      <c r="C907" s="77"/>
      <c r="D907" s="81">
        <v>1</v>
      </c>
      <c r="E907" s="42">
        <v>15</v>
      </c>
      <c r="F907" s="96">
        <v>19.759309999999999</v>
      </c>
    </row>
    <row r="908" spans="1:6" ht="15.75" customHeight="1">
      <c r="A908" s="67" t="s">
        <v>20</v>
      </c>
      <c r="B908" s="64" t="s">
        <v>1635</v>
      </c>
      <c r="C908" s="77"/>
      <c r="D908" s="81">
        <v>1</v>
      </c>
      <c r="E908" s="42">
        <v>15</v>
      </c>
      <c r="F908" s="96">
        <v>11.31011</v>
      </c>
    </row>
    <row r="909" spans="1:6" ht="15.75" customHeight="1">
      <c r="A909" s="67" t="s">
        <v>20</v>
      </c>
      <c r="B909" s="64" t="s">
        <v>1636</v>
      </c>
      <c r="C909" s="77"/>
      <c r="D909" s="81">
        <v>1</v>
      </c>
      <c r="E909" s="42">
        <v>15</v>
      </c>
      <c r="F909" s="96">
        <v>20.087779999999999</v>
      </c>
    </row>
    <row r="910" spans="1:6" ht="15.75" customHeight="1">
      <c r="A910" s="67" t="s">
        <v>20</v>
      </c>
      <c r="B910" s="64" t="s">
        <v>1637</v>
      </c>
      <c r="C910" s="77"/>
      <c r="D910" s="81">
        <v>1</v>
      </c>
      <c r="E910" s="42">
        <v>15</v>
      </c>
      <c r="F910" s="96">
        <v>20.069299999999998</v>
      </c>
    </row>
    <row r="911" spans="1:6" ht="15.75" customHeight="1">
      <c r="A911" s="67" t="s">
        <v>20</v>
      </c>
      <c r="B911" s="64" t="s">
        <v>1638</v>
      </c>
      <c r="C911" s="77"/>
      <c r="D911" s="81">
        <v>1</v>
      </c>
      <c r="E911" s="42">
        <v>15</v>
      </c>
      <c r="F911" s="96">
        <v>19.913360000000001</v>
      </c>
    </row>
    <row r="912" spans="1:6" ht="15.75" customHeight="1">
      <c r="A912" s="67" t="s">
        <v>20</v>
      </c>
      <c r="B912" s="64" t="s">
        <v>1639</v>
      </c>
      <c r="C912" s="77"/>
      <c r="D912" s="81">
        <v>1</v>
      </c>
      <c r="E912" s="42">
        <v>15</v>
      </c>
      <c r="F912" s="96">
        <v>19.942530000000001</v>
      </c>
    </row>
    <row r="913" spans="1:6" ht="15.75" customHeight="1">
      <c r="A913" s="67" t="s">
        <v>20</v>
      </c>
      <c r="B913" s="64" t="s">
        <v>1640</v>
      </c>
      <c r="C913" s="77"/>
      <c r="D913" s="81">
        <v>1</v>
      </c>
      <c r="E913" s="42">
        <v>15</v>
      </c>
      <c r="F913" s="96">
        <v>14.44772</v>
      </c>
    </row>
    <row r="914" spans="1:6" ht="15.75" customHeight="1">
      <c r="A914" s="67" t="s">
        <v>20</v>
      </c>
      <c r="B914" s="64" t="s">
        <v>1641</v>
      </c>
      <c r="C914" s="77"/>
      <c r="D914" s="81">
        <v>1</v>
      </c>
      <c r="E914" s="42">
        <v>15</v>
      </c>
      <c r="F914" s="96">
        <v>14.44692</v>
      </c>
    </row>
    <row r="915" spans="1:6" ht="15.75" customHeight="1">
      <c r="A915" s="67" t="s">
        <v>20</v>
      </c>
      <c r="B915" s="64" t="s">
        <v>1642</v>
      </c>
      <c r="C915" s="77"/>
      <c r="D915" s="81">
        <v>1</v>
      </c>
      <c r="E915" s="42">
        <v>15</v>
      </c>
      <c r="F915" s="96">
        <v>14.6586</v>
      </c>
    </row>
    <row r="916" spans="1:6" ht="15.75" customHeight="1">
      <c r="A916" s="67" t="s">
        <v>20</v>
      </c>
      <c r="B916" s="64" t="s">
        <v>1643</v>
      </c>
      <c r="C916" s="77"/>
      <c r="D916" s="81">
        <v>1</v>
      </c>
      <c r="E916" s="42">
        <v>15</v>
      </c>
      <c r="F916" s="96">
        <v>19.982520000000001</v>
      </c>
    </row>
    <row r="917" spans="1:6" ht="15.75" customHeight="1">
      <c r="A917" s="67" t="s">
        <v>20</v>
      </c>
      <c r="B917" s="64" t="s">
        <v>1644</v>
      </c>
      <c r="C917" s="77"/>
      <c r="D917" s="81">
        <v>1</v>
      </c>
      <c r="E917" s="42">
        <v>15</v>
      </c>
      <c r="F917" s="96">
        <v>19.791720000000002</v>
      </c>
    </row>
    <row r="918" spans="1:6" ht="15.75" customHeight="1">
      <c r="A918" s="67" t="s">
        <v>20</v>
      </c>
      <c r="B918" s="64" t="s">
        <v>1645</v>
      </c>
      <c r="C918" s="77"/>
      <c r="D918" s="81">
        <v>1</v>
      </c>
      <c r="E918" s="42">
        <v>8.75</v>
      </c>
      <c r="F918" s="96">
        <v>20.300429999999999</v>
      </c>
    </row>
    <row r="919" spans="1:6" ht="15.75" customHeight="1">
      <c r="A919" s="67" t="s">
        <v>20</v>
      </c>
      <c r="B919" s="64" t="s">
        <v>1646</v>
      </c>
      <c r="C919" s="77"/>
      <c r="D919" s="81">
        <v>1</v>
      </c>
      <c r="E919" s="42">
        <v>15</v>
      </c>
      <c r="F919" s="96">
        <v>20.084440000000001</v>
      </c>
    </row>
    <row r="920" spans="1:6" ht="15.75" customHeight="1">
      <c r="A920" s="67" t="s">
        <v>20</v>
      </c>
      <c r="B920" s="64" t="s">
        <v>1647</v>
      </c>
      <c r="C920" s="77"/>
      <c r="D920" s="81">
        <v>1</v>
      </c>
      <c r="E920" s="42">
        <v>15</v>
      </c>
      <c r="F920" s="96">
        <v>19.791720000000002</v>
      </c>
    </row>
    <row r="921" spans="1:6" ht="15.75" customHeight="1">
      <c r="A921" s="67" t="s">
        <v>20</v>
      </c>
      <c r="B921" s="64" t="s">
        <v>1648</v>
      </c>
      <c r="C921" s="77"/>
      <c r="D921" s="81">
        <v>1</v>
      </c>
      <c r="E921" s="42">
        <v>15</v>
      </c>
      <c r="F921" s="96">
        <v>14.6586</v>
      </c>
    </row>
    <row r="922" spans="1:6" ht="15.75" customHeight="1">
      <c r="A922" s="67" t="s">
        <v>20</v>
      </c>
      <c r="B922" s="64" t="s">
        <v>238</v>
      </c>
      <c r="C922" s="77"/>
      <c r="D922" s="81">
        <v>1</v>
      </c>
      <c r="E922" s="42">
        <v>15</v>
      </c>
      <c r="F922" s="96">
        <v>14.649190000000001</v>
      </c>
    </row>
    <row r="923" spans="1:6" ht="15.75" customHeight="1">
      <c r="A923" s="67" t="s">
        <v>20</v>
      </c>
      <c r="B923" s="64" t="s">
        <v>1649</v>
      </c>
      <c r="C923" s="77"/>
      <c r="D923" s="81">
        <v>1</v>
      </c>
      <c r="E923" s="42">
        <v>15</v>
      </c>
      <c r="F923" s="96">
        <v>14.668010000000001</v>
      </c>
    </row>
    <row r="924" spans="1:6" ht="15.75" customHeight="1">
      <c r="A924" s="67" t="s">
        <v>20</v>
      </c>
      <c r="B924" s="64" t="s">
        <v>1650</v>
      </c>
      <c r="C924" s="77"/>
      <c r="D924" s="81">
        <v>1</v>
      </c>
      <c r="E924" s="42">
        <v>15</v>
      </c>
      <c r="F924" s="96">
        <v>20.21584</v>
      </c>
    </row>
    <row r="925" spans="1:6" ht="15.75" customHeight="1">
      <c r="A925" s="67" t="s">
        <v>20</v>
      </c>
      <c r="B925" s="64" t="s">
        <v>1651</v>
      </c>
      <c r="C925" s="77"/>
      <c r="D925" s="81">
        <v>1</v>
      </c>
      <c r="E925" s="42">
        <v>15</v>
      </c>
      <c r="F925" s="96">
        <v>20.087779999999999</v>
      </c>
    </row>
    <row r="926" spans="1:6" ht="15.75" customHeight="1">
      <c r="A926" s="67" t="s">
        <v>20</v>
      </c>
      <c r="B926" s="64" t="s">
        <v>1652</v>
      </c>
      <c r="C926" s="77"/>
      <c r="D926" s="81">
        <v>1</v>
      </c>
      <c r="E926" s="42">
        <v>15</v>
      </c>
      <c r="F926" s="96">
        <v>19.759319999999999</v>
      </c>
    </row>
    <row r="927" spans="1:6" ht="15.75" customHeight="1">
      <c r="A927" s="67" t="s">
        <v>20</v>
      </c>
      <c r="B927" s="64" t="s">
        <v>1653</v>
      </c>
      <c r="C927" s="77"/>
      <c r="D927" s="81">
        <v>1</v>
      </c>
      <c r="E927" s="42">
        <v>15</v>
      </c>
      <c r="F927" s="96">
        <v>14.6586</v>
      </c>
    </row>
    <row r="928" spans="1:6" ht="15.75" customHeight="1">
      <c r="A928" s="67" t="s">
        <v>20</v>
      </c>
      <c r="B928" s="64" t="s">
        <v>1654</v>
      </c>
      <c r="C928" s="77"/>
      <c r="D928" s="81">
        <v>1</v>
      </c>
      <c r="E928" s="42">
        <v>10</v>
      </c>
      <c r="F928" s="96">
        <v>19.791720000000002</v>
      </c>
    </row>
    <row r="929" spans="1:6" ht="15.75" customHeight="1">
      <c r="A929" s="67" t="s">
        <v>20</v>
      </c>
      <c r="B929" s="64" t="s">
        <v>85</v>
      </c>
      <c r="C929" s="77"/>
      <c r="D929" s="81">
        <v>1</v>
      </c>
      <c r="E929" s="42">
        <v>15</v>
      </c>
      <c r="F929" s="96">
        <v>14.43746</v>
      </c>
    </row>
    <row r="930" spans="1:6" ht="15.75" customHeight="1">
      <c r="A930" s="67" t="s">
        <v>20</v>
      </c>
      <c r="B930" s="64" t="s">
        <v>85</v>
      </c>
      <c r="C930" s="77"/>
      <c r="D930" s="81">
        <v>1</v>
      </c>
      <c r="E930" s="42">
        <v>15</v>
      </c>
      <c r="F930" s="96">
        <v>14.668010000000001</v>
      </c>
    </row>
    <row r="931" spans="1:6" ht="15.75" customHeight="1">
      <c r="A931" s="67" t="s">
        <v>20</v>
      </c>
      <c r="B931" s="64" t="s">
        <v>238</v>
      </c>
      <c r="C931" s="77"/>
      <c r="D931" s="81">
        <v>1</v>
      </c>
      <c r="E931" s="42">
        <v>15</v>
      </c>
      <c r="F931" s="96">
        <v>14.6586</v>
      </c>
    </row>
    <row r="932" spans="1:6" ht="15.75" customHeight="1">
      <c r="A932" s="67" t="s">
        <v>20</v>
      </c>
      <c r="B932" s="64" t="s">
        <v>1655</v>
      </c>
      <c r="C932" s="77"/>
      <c r="D932" s="81">
        <v>1</v>
      </c>
      <c r="E932" s="42">
        <v>15</v>
      </c>
      <c r="F932" s="96">
        <v>19.791720000000002</v>
      </c>
    </row>
    <row r="933" spans="1:6" ht="15.75" customHeight="1">
      <c r="A933" s="67" t="s">
        <v>20</v>
      </c>
      <c r="B933" s="64" t="s">
        <v>1656</v>
      </c>
      <c r="C933" s="77"/>
      <c r="D933" s="81">
        <v>1</v>
      </c>
      <c r="E933" s="42">
        <v>15</v>
      </c>
      <c r="F933" s="96">
        <v>20.14265</v>
      </c>
    </row>
    <row r="934" spans="1:6" ht="15.75" customHeight="1">
      <c r="A934" s="67" t="s">
        <v>20</v>
      </c>
      <c r="B934" s="64" t="s">
        <v>1657</v>
      </c>
      <c r="C934" s="77"/>
      <c r="D934" s="81">
        <v>1</v>
      </c>
      <c r="E934" s="42">
        <v>15</v>
      </c>
      <c r="F934" s="96">
        <v>19.791720000000002</v>
      </c>
    </row>
    <row r="935" spans="1:6" ht="15.75" customHeight="1">
      <c r="A935" s="67" t="s">
        <v>20</v>
      </c>
      <c r="B935" s="64" t="s">
        <v>1658</v>
      </c>
      <c r="C935" s="77"/>
      <c r="D935" s="81">
        <v>1</v>
      </c>
      <c r="E935" s="42">
        <v>15</v>
      </c>
      <c r="F935" s="96">
        <v>19.913360000000001</v>
      </c>
    </row>
    <row r="936" spans="1:6" ht="15.75" customHeight="1">
      <c r="A936" s="67" t="s">
        <v>20</v>
      </c>
      <c r="B936" s="64" t="s">
        <v>1659</v>
      </c>
      <c r="C936" s="77"/>
      <c r="D936" s="81">
        <v>1</v>
      </c>
      <c r="E936" s="42">
        <v>15</v>
      </c>
      <c r="F936" s="96">
        <v>19.913360000000001</v>
      </c>
    </row>
    <row r="937" spans="1:6" ht="15.75" customHeight="1">
      <c r="A937" s="67" t="s">
        <v>20</v>
      </c>
      <c r="B937" s="64" t="s">
        <v>1660</v>
      </c>
      <c r="C937" s="77"/>
      <c r="D937" s="81">
        <v>1</v>
      </c>
      <c r="E937" s="42">
        <v>15</v>
      </c>
      <c r="F937" s="96">
        <v>14.6586</v>
      </c>
    </row>
    <row r="938" spans="1:6" ht="15.75" customHeight="1">
      <c r="A938" s="67" t="s">
        <v>20</v>
      </c>
      <c r="B938" s="64" t="s">
        <v>1661</v>
      </c>
      <c r="C938" s="77"/>
      <c r="D938" s="81">
        <v>1</v>
      </c>
      <c r="E938" s="42">
        <v>15</v>
      </c>
      <c r="F938" s="96">
        <v>20.087479999999999</v>
      </c>
    </row>
    <row r="939" spans="1:6" ht="15.75" customHeight="1">
      <c r="A939" s="67" t="s">
        <v>20</v>
      </c>
      <c r="B939" s="64" t="s">
        <v>1662</v>
      </c>
      <c r="C939" s="77"/>
      <c r="D939" s="81">
        <v>1</v>
      </c>
      <c r="E939" s="42">
        <v>15</v>
      </c>
      <c r="F939" s="96">
        <v>19.913360000000001</v>
      </c>
    </row>
    <row r="940" spans="1:6" ht="15.75" customHeight="1">
      <c r="A940" s="67" t="s">
        <v>20</v>
      </c>
      <c r="B940" s="64" t="s">
        <v>1663</v>
      </c>
      <c r="C940" s="77"/>
      <c r="D940" s="81">
        <v>1</v>
      </c>
      <c r="E940" s="42">
        <v>15</v>
      </c>
      <c r="F940" s="96">
        <v>19.982530000000001</v>
      </c>
    </row>
    <row r="941" spans="1:6" ht="15.75" customHeight="1">
      <c r="A941" s="67" t="s">
        <v>20</v>
      </c>
      <c r="B941" s="64" t="s">
        <v>1664</v>
      </c>
      <c r="C941" s="77"/>
      <c r="D941" s="81">
        <v>1</v>
      </c>
      <c r="E941" s="42">
        <v>15</v>
      </c>
      <c r="F941" s="96">
        <v>20.04297</v>
      </c>
    </row>
    <row r="942" spans="1:6" ht="15.75" customHeight="1">
      <c r="A942" s="67" t="s">
        <v>20</v>
      </c>
      <c r="B942" s="64" t="s">
        <v>1665</v>
      </c>
      <c r="C942" s="77"/>
      <c r="D942" s="81">
        <v>1</v>
      </c>
      <c r="E942" s="42">
        <v>15</v>
      </c>
      <c r="F942" s="96">
        <v>14.44772</v>
      </c>
    </row>
    <row r="943" spans="1:6" ht="15.75" customHeight="1">
      <c r="A943" s="67" t="s">
        <v>20</v>
      </c>
      <c r="B943" s="64" t="s">
        <v>1666</v>
      </c>
      <c r="C943" s="77"/>
      <c r="D943" s="81">
        <v>1</v>
      </c>
      <c r="E943" s="42">
        <v>15</v>
      </c>
      <c r="F943" s="96">
        <v>14.6586</v>
      </c>
    </row>
    <row r="944" spans="1:6" ht="15.75" customHeight="1">
      <c r="A944" s="67" t="s">
        <v>20</v>
      </c>
      <c r="B944" s="64" t="s">
        <v>1667</v>
      </c>
      <c r="C944" s="77"/>
      <c r="D944" s="81">
        <v>1</v>
      </c>
      <c r="E944" s="42">
        <v>15</v>
      </c>
      <c r="F944" s="96">
        <v>14.973800000000001</v>
      </c>
    </row>
    <row r="945" spans="1:6" ht="15.75" customHeight="1">
      <c r="A945" s="67" t="s">
        <v>20</v>
      </c>
      <c r="B945" s="64" t="s">
        <v>1668</v>
      </c>
      <c r="C945" s="77"/>
      <c r="D945" s="81">
        <v>1</v>
      </c>
      <c r="E945" s="42">
        <v>15</v>
      </c>
      <c r="F945" s="96">
        <v>19.982520000000001</v>
      </c>
    </row>
    <row r="946" spans="1:6" ht="15.75" customHeight="1">
      <c r="A946" s="67" t="s">
        <v>20</v>
      </c>
      <c r="B946" s="64" t="s">
        <v>1669</v>
      </c>
      <c r="C946" s="77"/>
      <c r="D946" s="81">
        <v>1</v>
      </c>
      <c r="E946" s="42">
        <v>15</v>
      </c>
      <c r="F946" s="96">
        <v>14.84221</v>
      </c>
    </row>
    <row r="947" spans="1:6" ht="15.75" customHeight="1">
      <c r="A947" s="67" t="s">
        <v>20</v>
      </c>
      <c r="B947" s="64" t="s">
        <v>1670</v>
      </c>
      <c r="C947" s="77"/>
      <c r="D947" s="81">
        <v>1</v>
      </c>
      <c r="E947" s="42">
        <v>15</v>
      </c>
      <c r="F947" s="96">
        <v>14.649190000000001</v>
      </c>
    </row>
    <row r="948" spans="1:6" ht="15.75" customHeight="1">
      <c r="A948" s="67" t="s">
        <v>20</v>
      </c>
      <c r="B948" s="64" t="s">
        <v>1671</v>
      </c>
      <c r="C948" s="77"/>
      <c r="D948" s="81">
        <v>1</v>
      </c>
      <c r="E948" s="42">
        <v>15</v>
      </c>
      <c r="F948" s="96">
        <v>19.9876</v>
      </c>
    </row>
    <row r="949" spans="1:6" ht="15.75" customHeight="1">
      <c r="A949" s="67" t="s">
        <v>20</v>
      </c>
      <c r="B949" s="64" t="s">
        <v>1148</v>
      </c>
      <c r="C949" s="77"/>
      <c r="D949" s="81">
        <v>1</v>
      </c>
      <c r="E949" s="42">
        <v>15</v>
      </c>
      <c r="F949" s="96">
        <v>14.69619</v>
      </c>
    </row>
    <row r="950" spans="1:6" ht="15.75" customHeight="1">
      <c r="A950" s="67" t="s">
        <v>20</v>
      </c>
      <c r="B950" s="64" t="s">
        <v>1672</v>
      </c>
      <c r="C950" s="77"/>
      <c r="D950" s="81">
        <v>1</v>
      </c>
      <c r="E950" s="42">
        <v>15</v>
      </c>
      <c r="F950" s="96">
        <v>14.63978</v>
      </c>
    </row>
    <row r="951" spans="1:6" ht="15.75" customHeight="1">
      <c r="A951" s="67" t="s">
        <v>20</v>
      </c>
      <c r="B951" s="64" t="s">
        <v>1673</v>
      </c>
      <c r="C951" s="77"/>
      <c r="D951" s="81">
        <v>1</v>
      </c>
      <c r="E951" s="42">
        <v>15</v>
      </c>
      <c r="F951" s="96">
        <v>19.996559999999999</v>
      </c>
    </row>
    <row r="952" spans="1:6" ht="15.75" customHeight="1">
      <c r="A952" s="67" t="s">
        <v>20</v>
      </c>
      <c r="B952" s="64" t="s">
        <v>1674</v>
      </c>
      <c r="C952" s="77"/>
      <c r="D952" s="81">
        <v>1</v>
      </c>
      <c r="E952" s="42">
        <v>15</v>
      </c>
      <c r="F952" s="96">
        <v>14.451650000000001</v>
      </c>
    </row>
    <row r="953" spans="1:6" ht="15.75" customHeight="1">
      <c r="A953" s="67" t="s">
        <v>20</v>
      </c>
      <c r="B953" s="64" t="s">
        <v>1675</v>
      </c>
      <c r="C953" s="77"/>
      <c r="D953" s="81">
        <v>1</v>
      </c>
      <c r="E953" s="42">
        <v>15</v>
      </c>
      <c r="F953" s="96">
        <v>14.686780000000001</v>
      </c>
    </row>
    <row r="954" spans="1:6" ht="15.75" customHeight="1">
      <c r="A954" s="67" t="s">
        <v>20</v>
      </c>
      <c r="B954" s="64" t="s">
        <v>1676</v>
      </c>
      <c r="C954" s="77"/>
      <c r="D954" s="81">
        <v>1</v>
      </c>
      <c r="E954" s="42">
        <v>15</v>
      </c>
      <c r="F954" s="96">
        <v>20.019469999999998</v>
      </c>
    </row>
    <row r="955" spans="1:6" ht="15.75" customHeight="1">
      <c r="A955" s="67" t="s">
        <v>20</v>
      </c>
      <c r="B955" s="64" t="s">
        <v>1677</v>
      </c>
      <c r="C955" s="77"/>
      <c r="D955" s="81">
        <v>1</v>
      </c>
      <c r="E955" s="42">
        <v>15</v>
      </c>
      <c r="F955" s="96">
        <v>20.25104</v>
      </c>
    </row>
    <row r="956" spans="1:6" ht="15.75" customHeight="1">
      <c r="A956" s="67" t="s">
        <v>20</v>
      </c>
      <c r="B956" s="64" t="s">
        <v>1678</v>
      </c>
      <c r="C956" s="77"/>
      <c r="D956" s="81">
        <v>1</v>
      </c>
      <c r="E956" s="42">
        <v>15</v>
      </c>
      <c r="F956" s="96">
        <v>20.08747</v>
      </c>
    </row>
    <row r="957" spans="1:6" ht="15.75" customHeight="1">
      <c r="A957" s="67" t="s">
        <v>20</v>
      </c>
      <c r="B957" s="64" t="s">
        <v>1679</v>
      </c>
      <c r="C957" s="77"/>
      <c r="D957" s="81">
        <v>1</v>
      </c>
      <c r="E957" s="42">
        <v>15</v>
      </c>
      <c r="F957" s="96">
        <v>14.832800000000001</v>
      </c>
    </row>
    <row r="958" spans="1:6" ht="15.75" customHeight="1">
      <c r="A958" s="67" t="s">
        <v>20</v>
      </c>
      <c r="B958" s="64" t="s">
        <v>1680</v>
      </c>
      <c r="C958" s="77"/>
      <c r="D958" s="81">
        <v>1</v>
      </c>
      <c r="E958" s="42">
        <v>15</v>
      </c>
      <c r="F958" s="96">
        <v>19.791720000000002</v>
      </c>
    </row>
    <row r="959" spans="1:6" ht="15.75" customHeight="1">
      <c r="A959" s="67" t="s">
        <v>20</v>
      </c>
      <c r="B959" s="64" t="s">
        <v>1681</v>
      </c>
      <c r="C959" s="77"/>
      <c r="D959" s="81">
        <v>1</v>
      </c>
      <c r="E959" s="42">
        <v>15</v>
      </c>
      <c r="F959" s="96">
        <v>19.791720000000002</v>
      </c>
    </row>
    <row r="960" spans="1:6" ht="15.75" customHeight="1">
      <c r="A960" s="67" t="s">
        <v>20</v>
      </c>
      <c r="B960" s="64" t="s">
        <v>1682</v>
      </c>
      <c r="C960" s="77"/>
      <c r="D960" s="81">
        <v>1</v>
      </c>
      <c r="E960" s="42">
        <v>15</v>
      </c>
      <c r="F960" s="96">
        <v>14.44692</v>
      </c>
    </row>
    <row r="961" spans="1:6" ht="15.75" customHeight="1">
      <c r="A961" s="67" t="s">
        <v>20</v>
      </c>
      <c r="B961" s="64" t="s">
        <v>1683</v>
      </c>
      <c r="C961" s="77"/>
      <c r="D961" s="81">
        <v>1</v>
      </c>
      <c r="E961" s="42">
        <v>15</v>
      </c>
      <c r="F961" s="96">
        <v>14.668010000000001</v>
      </c>
    </row>
    <row r="962" spans="1:6" ht="15.75" customHeight="1">
      <c r="A962" s="67" t="s">
        <v>20</v>
      </c>
      <c r="B962" s="64" t="s">
        <v>1684</v>
      </c>
      <c r="C962" s="77"/>
      <c r="D962" s="81">
        <v>1</v>
      </c>
      <c r="E962" s="42">
        <v>15</v>
      </c>
      <c r="F962" s="96">
        <v>20.119050000000001</v>
      </c>
    </row>
    <row r="963" spans="1:6" ht="15.75" customHeight="1">
      <c r="A963" s="67" t="s">
        <v>20</v>
      </c>
      <c r="B963" s="64" t="s">
        <v>1685</v>
      </c>
      <c r="C963" s="77"/>
      <c r="D963" s="81">
        <v>1</v>
      </c>
      <c r="E963" s="42">
        <v>15</v>
      </c>
      <c r="F963" s="96">
        <v>14.44697</v>
      </c>
    </row>
    <row r="964" spans="1:6" ht="15.75" customHeight="1">
      <c r="A964" s="67" t="s">
        <v>20</v>
      </c>
      <c r="B964" s="64" t="s">
        <v>1686</v>
      </c>
      <c r="C964" s="77"/>
      <c r="D964" s="81">
        <v>1</v>
      </c>
      <c r="E964" s="42">
        <v>15</v>
      </c>
      <c r="F964" s="96">
        <v>20.043620000000001</v>
      </c>
    </row>
    <row r="965" spans="1:6" ht="15.75" customHeight="1">
      <c r="A965" s="67" t="s">
        <v>20</v>
      </c>
      <c r="B965" s="64" t="s">
        <v>1687</v>
      </c>
      <c r="C965" s="77"/>
      <c r="D965" s="81">
        <v>1</v>
      </c>
      <c r="E965" s="42">
        <v>15</v>
      </c>
      <c r="F965" s="96">
        <v>15.32231</v>
      </c>
    </row>
    <row r="966" spans="1:6" ht="15.75" customHeight="1">
      <c r="A966" s="67" t="s">
        <v>20</v>
      </c>
      <c r="B966" s="64" t="s">
        <v>1688</v>
      </c>
      <c r="C966" s="77"/>
      <c r="D966" s="81">
        <v>1</v>
      </c>
      <c r="E966" s="42">
        <v>15</v>
      </c>
      <c r="F966" s="96">
        <v>14.44772</v>
      </c>
    </row>
    <row r="967" spans="1:6" ht="15.75" customHeight="1">
      <c r="A967" s="67" t="s">
        <v>20</v>
      </c>
      <c r="B967" s="64" t="s">
        <v>1689</v>
      </c>
      <c r="C967" s="77"/>
      <c r="D967" s="81">
        <v>1</v>
      </c>
      <c r="E967" s="42">
        <v>15</v>
      </c>
      <c r="F967" s="96">
        <v>20.089210000000001</v>
      </c>
    </row>
    <row r="968" spans="1:6" ht="15.75" customHeight="1">
      <c r="A968" s="67" t="s">
        <v>20</v>
      </c>
      <c r="B968" s="64" t="s">
        <v>1690</v>
      </c>
      <c r="C968" s="77"/>
      <c r="D968" s="81">
        <v>1</v>
      </c>
      <c r="E968" s="42">
        <v>15</v>
      </c>
      <c r="F968" s="96">
        <v>14.6586</v>
      </c>
    </row>
    <row r="969" spans="1:6" ht="15.75" customHeight="1">
      <c r="A969" s="67" t="s">
        <v>20</v>
      </c>
      <c r="B969" s="64" t="s">
        <v>1691</v>
      </c>
      <c r="C969" s="77"/>
      <c r="D969" s="81">
        <v>1</v>
      </c>
      <c r="E969" s="42">
        <v>15</v>
      </c>
      <c r="F969" s="96">
        <v>19.791720000000002</v>
      </c>
    </row>
    <row r="970" spans="1:6" ht="15.75" customHeight="1">
      <c r="A970" s="67" t="s">
        <v>20</v>
      </c>
      <c r="B970" s="64" t="s">
        <v>460</v>
      </c>
      <c r="C970" s="77"/>
      <c r="D970" s="81">
        <v>1</v>
      </c>
      <c r="E970" s="42">
        <v>15</v>
      </c>
      <c r="F970" s="96">
        <v>19.791720000000002</v>
      </c>
    </row>
    <row r="971" spans="1:6" ht="15.75" customHeight="1">
      <c r="A971" s="67" t="s">
        <v>20</v>
      </c>
      <c r="B971" s="64" t="s">
        <v>1692</v>
      </c>
      <c r="C971" s="77"/>
      <c r="D971" s="81">
        <v>1</v>
      </c>
      <c r="E971" s="42">
        <v>15</v>
      </c>
      <c r="F971" s="96">
        <v>14.428000000000001</v>
      </c>
    </row>
    <row r="972" spans="1:6" ht="15.75" customHeight="1">
      <c r="A972" s="67" t="s">
        <v>20</v>
      </c>
      <c r="B972" s="64" t="s">
        <v>1693</v>
      </c>
      <c r="C972" s="77"/>
      <c r="D972" s="81">
        <v>1</v>
      </c>
      <c r="E972" s="42">
        <v>15</v>
      </c>
      <c r="F972" s="96">
        <v>14.84221</v>
      </c>
    </row>
    <row r="973" spans="1:6" ht="15.75" customHeight="1">
      <c r="A973" s="67" t="s">
        <v>20</v>
      </c>
      <c r="B973" s="64" t="s">
        <v>1694</v>
      </c>
      <c r="C973" s="77"/>
      <c r="D973" s="81">
        <v>1</v>
      </c>
      <c r="E973" s="42">
        <v>15</v>
      </c>
      <c r="F973" s="96">
        <v>19.791720000000002</v>
      </c>
    </row>
    <row r="974" spans="1:6" ht="15.75" customHeight="1">
      <c r="A974" s="67" t="s">
        <v>20</v>
      </c>
      <c r="B974" s="64" t="s">
        <v>1695</v>
      </c>
      <c r="C974" s="77"/>
      <c r="D974" s="81">
        <v>1</v>
      </c>
      <c r="E974" s="42">
        <v>15</v>
      </c>
      <c r="F974" s="96">
        <v>19.90504</v>
      </c>
    </row>
    <row r="975" spans="1:6" ht="15.75" customHeight="1">
      <c r="A975" s="67" t="s">
        <v>20</v>
      </c>
      <c r="B975" s="64" t="s">
        <v>1696</v>
      </c>
      <c r="C975" s="77"/>
      <c r="D975" s="81">
        <v>1</v>
      </c>
      <c r="E975" s="42">
        <v>15</v>
      </c>
      <c r="F975" s="96">
        <v>20.084440000000001</v>
      </c>
    </row>
    <row r="976" spans="1:6" ht="15.75" customHeight="1">
      <c r="A976" s="67" t="s">
        <v>20</v>
      </c>
      <c r="B976" s="64" t="s">
        <v>1697</v>
      </c>
      <c r="C976" s="77"/>
      <c r="D976" s="81">
        <v>1</v>
      </c>
      <c r="E976" s="42">
        <v>15</v>
      </c>
      <c r="F976" s="96">
        <v>14.44772</v>
      </c>
    </row>
    <row r="977" spans="1:6" ht="15.75" customHeight="1">
      <c r="A977" s="67" t="s">
        <v>20</v>
      </c>
      <c r="B977" s="64" t="s">
        <v>1698</v>
      </c>
      <c r="C977" s="77"/>
      <c r="D977" s="81">
        <v>1</v>
      </c>
      <c r="E977" s="42">
        <v>15</v>
      </c>
      <c r="F977" s="96">
        <v>14.44692</v>
      </c>
    </row>
    <row r="978" spans="1:6" ht="15.75" customHeight="1">
      <c r="A978" s="67" t="s">
        <v>20</v>
      </c>
      <c r="B978" s="64" t="s">
        <v>1699</v>
      </c>
      <c r="C978" s="77"/>
      <c r="D978" s="81">
        <v>1</v>
      </c>
      <c r="E978" s="42">
        <v>15</v>
      </c>
      <c r="F978" s="96">
        <v>14.428000000000001</v>
      </c>
    </row>
    <row r="979" spans="1:6" ht="15.75" customHeight="1">
      <c r="A979" s="67" t="s">
        <v>20</v>
      </c>
      <c r="B979" s="64" t="s">
        <v>1700</v>
      </c>
      <c r="C979" s="77"/>
      <c r="D979" s="81">
        <v>1</v>
      </c>
      <c r="E979" s="42">
        <v>25</v>
      </c>
      <c r="F979" s="96">
        <v>20.057200000000002</v>
      </c>
    </row>
    <row r="980" spans="1:6" ht="15.75" customHeight="1">
      <c r="A980" s="67" t="s">
        <v>20</v>
      </c>
      <c r="B980" s="64" t="s">
        <v>1701</v>
      </c>
      <c r="C980" s="77"/>
      <c r="D980" s="81">
        <v>1</v>
      </c>
      <c r="E980" s="42">
        <v>15</v>
      </c>
      <c r="F980" s="96">
        <v>20.255870000000002</v>
      </c>
    </row>
    <row r="981" spans="1:6" ht="15.75" customHeight="1">
      <c r="A981" s="67" t="s">
        <v>20</v>
      </c>
      <c r="B981" s="64" t="s">
        <v>1702</v>
      </c>
      <c r="C981" s="77"/>
      <c r="D981" s="81">
        <v>1</v>
      </c>
      <c r="E981" s="42">
        <v>15</v>
      </c>
      <c r="F981" s="96">
        <v>14.43746</v>
      </c>
    </row>
    <row r="982" spans="1:6" ht="15.75" customHeight="1">
      <c r="A982" s="67" t="s">
        <v>20</v>
      </c>
      <c r="B982" s="64" t="s">
        <v>1703</v>
      </c>
      <c r="C982" s="77"/>
      <c r="D982" s="81">
        <v>1</v>
      </c>
      <c r="E982" s="42">
        <v>15</v>
      </c>
      <c r="F982" s="96">
        <v>20.089220000000001</v>
      </c>
    </row>
    <row r="983" spans="1:6" ht="15.75" customHeight="1">
      <c r="A983" s="67" t="s">
        <v>20</v>
      </c>
      <c r="B983" s="64" t="s">
        <v>1704</v>
      </c>
      <c r="C983" s="77"/>
      <c r="D983" s="81">
        <v>1</v>
      </c>
      <c r="E983" s="42">
        <v>15</v>
      </c>
      <c r="F983" s="96">
        <v>14.84221</v>
      </c>
    </row>
    <row r="984" spans="1:6" ht="15.75" customHeight="1">
      <c r="A984" s="67" t="s">
        <v>20</v>
      </c>
      <c r="B984" s="64" t="s">
        <v>1705</v>
      </c>
      <c r="C984" s="77"/>
      <c r="D984" s="81">
        <v>1</v>
      </c>
      <c r="E984" s="42">
        <v>15</v>
      </c>
      <c r="F984" s="96">
        <v>19.791720000000002</v>
      </c>
    </row>
    <row r="985" spans="1:6" ht="15.75" customHeight="1">
      <c r="A985" s="67" t="s">
        <v>20</v>
      </c>
      <c r="B985" s="64" t="s">
        <v>1706</v>
      </c>
      <c r="C985" s="77"/>
      <c r="D985" s="81">
        <v>1</v>
      </c>
      <c r="E985" s="42">
        <v>15</v>
      </c>
      <c r="F985" s="96">
        <v>19.791720000000002</v>
      </c>
    </row>
    <row r="986" spans="1:6" ht="15.75" customHeight="1">
      <c r="A986" s="67" t="s">
        <v>20</v>
      </c>
      <c r="B986" s="64" t="s">
        <v>1707</v>
      </c>
      <c r="C986" s="77"/>
      <c r="D986" s="81">
        <v>1</v>
      </c>
      <c r="E986" s="42">
        <v>15</v>
      </c>
      <c r="F986" s="96">
        <v>20.019469999999998</v>
      </c>
    </row>
    <row r="987" spans="1:6" ht="15.75" customHeight="1">
      <c r="A987" s="67" t="s">
        <v>20</v>
      </c>
      <c r="B987" s="64" t="s">
        <v>1708</v>
      </c>
      <c r="C987" s="77"/>
      <c r="D987" s="81">
        <v>1</v>
      </c>
      <c r="E987" s="42">
        <v>15</v>
      </c>
      <c r="F987" s="96">
        <v>19.791720000000002</v>
      </c>
    </row>
    <row r="988" spans="1:6" ht="15.75" customHeight="1">
      <c r="A988" s="67" t="s">
        <v>20</v>
      </c>
      <c r="B988" s="64" t="s">
        <v>1709</v>
      </c>
      <c r="C988" s="77"/>
      <c r="D988" s="81">
        <v>1</v>
      </c>
      <c r="E988" s="42">
        <v>15</v>
      </c>
      <c r="F988" s="96">
        <v>19.791720000000002</v>
      </c>
    </row>
    <row r="989" spans="1:6" ht="15.75" customHeight="1">
      <c r="A989" s="67" t="s">
        <v>20</v>
      </c>
      <c r="B989" s="64" t="s">
        <v>1710</v>
      </c>
      <c r="C989" s="77"/>
      <c r="D989" s="81">
        <v>1</v>
      </c>
      <c r="E989" s="42">
        <v>15</v>
      </c>
      <c r="F989" s="96">
        <v>19.791720000000002</v>
      </c>
    </row>
    <row r="990" spans="1:6" ht="15.75" customHeight="1">
      <c r="A990" s="67" t="s">
        <v>20</v>
      </c>
      <c r="B990" s="64" t="s">
        <v>1711</v>
      </c>
      <c r="C990" s="77"/>
      <c r="D990" s="81">
        <v>1</v>
      </c>
      <c r="E990" s="42">
        <v>15</v>
      </c>
      <c r="F990" s="96">
        <v>14.44692</v>
      </c>
    </row>
    <row r="991" spans="1:6" ht="15.75" customHeight="1">
      <c r="A991" s="67" t="s">
        <v>20</v>
      </c>
      <c r="B991" s="64" t="s">
        <v>1712</v>
      </c>
      <c r="C991" s="77"/>
      <c r="D991" s="81">
        <v>1</v>
      </c>
      <c r="E991" s="42">
        <v>15</v>
      </c>
      <c r="F991" s="96">
        <v>19.791720000000002</v>
      </c>
    </row>
    <row r="992" spans="1:6" ht="15.75" customHeight="1">
      <c r="A992" s="67" t="s">
        <v>20</v>
      </c>
      <c r="B992" s="64" t="s">
        <v>1713</v>
      </c>
      <c r="C992" s="77"/>
      <c r="D992" s="81">
        <v>1</v>
      </c>
      <c r="E992" s="42">
        <v>15</v>
      </c>
      <c r="F992" s="96">
        <v>19.90503</v>
      </c>
    </row>
    <row r="993" spans="1:6" ht="15.75" customHeight="1">
      <c r="A993" s="67" t="s">
        <v>20</v>
      </c>
      <c r="B993" s="64" t="s">
        <v>1714</v>
      </c>
      <c r="C993" s="77"/>
      <c r="D993" s="81">
        <v>1</v>
      </c>
      <c r="E993" s="42">
        <v>15</v>
      </c>
      <c r="F993" s="96">
        <v>14.54908</v>
      </c>
    </row>
    <row r="994" spans="1:6" ht="15.75" customHeight="1">
      <c r="A994" s="67" t="s">
        <v>20</v>
      </c>
      <c r="B994" s="64" t="s">
        <v>1715</v>
      </c>
      <c r="C994" s="77"/>
      <c r="D994" s="81">
        <v>1</v>
      </c>
      <c r="E994" s="42">
        <v>15</v>
      </c>
      <c r="F994" s="96">
        <v>19.791720000000002</v>
      </c>
    </row>
    <row r="995" spans="1:6" ht="15.75" customHeight="1">
      <c r="A995" s="67" t="s">
        <v>20</v>
      </c>
      <c r="B995" s="64" t="s">
        <v>1716</v>
      </c>
      <c r="C995" s="77"/>
      <c r="D995" s="81">
        <v>1</v>
      </c>
      <c r="E995" s="42">
        <v>15</v>
      </c>
      <c r="F995" s="96">
        <v>14.88921</v>
      </c>
    </row>
    <row r="996" spans="1:6" ht="15.75" customHeight="1">
      <c r="A996" s="67" t="s">
        <v>20</v>
      </c>
      <c r="B996" s="64" t="s">
        <v>1717</v>
      </c>
      <c r="C996" s="77"/>
      <c r="D996" s="81">
        <v>1</v>
      </c>
      <c r="E996" s="42">
        <v>15</v>
      </c>
      <c r="F996" s="96">
        <v>20.089210000000001</v>
      </c>
    </row>
    <row r="997" spans="1:6" ht="15.75" customHeight="1">
      <c r="A997" s="67" t="s">
        <v>20</v>
      </c>
      <c r="B997" s="64" t="s">
        <v>1718</v>
      </c>
      <c r="C997" s="77"/>
      <c r="D997" s="81">
        <v>1</v>
      </c>
      <c r="E997" s="42">
        <v>15</v>
      </c>
      <c r="F997" s="96">
        <v>19.791720000000002</v>
      </c>
    </row>
    <row r="998" spans="1:6" ht="15.75" customHeight="1">
      <c r="A998" s="67" t="s">
        <v>20</v>
      </c>
      <c r="B998" s="64" t="s">
        <v>1719</v>
      </c>
      <c r="C998" s="77"/>
      <c r="D998" s="81">
        <v>1</v>
      </c>
      <c r="E998" s="42">
        <v>15</v>
      </c>
      <c r="F998" s="96">
        <v>11.330690000000001</v>
      </c>
    </row>
    <row r="999" spans="1:6" ht="15.75" customHeight="1">
      <c r="A999" s="67" t="s">
        <v>20</v>
      </c>
      <c r="B999" s="64" t="s">
        <v>1720</v>
      </c>
      <c r="C999" s="77"/>
      <c r="D999" s="81">
        <v>1</v>
      </c>
      <c r="E999" s="42">
        <v>30</v>
      </c>
      <c r="F999" s="96">
        <v>14.6586</v>
      </c>
    </row>
    <row r="1000" spans="1:6" ht="15.75" customHeight="1">
      <c r="A1000" s="67" t="s">
        <v>20</v>
      </c>
      <c r="B1000" s="64" t="s">
        <v>1721</v>
      </c>
      <c r="C1000" s="77"/>
      <c r="D1000" s="81">
        <v>1</v>
      </c>
      <c r="E1000" s="42">
        <v>15</v>
      </c>
      <c r="F1000" s="96">
        <v>14.88921</v>
      </c>
    </row>
    <row r="1001" spans="1:6" ht="15.75" customHeight="1">
      <c r="A1001" s="67" t="s">
        <v>20</v>
      </c>
      <c r="B1001" s="64" t="s">
        <v>1722</v>
      </c>
      <c r="C1001" s="77"/>
      <c r="D1001" s="81">
        <v>1</v>
      </c>
      <c r="E1001" s="42">
        <v>15</v>
      </c>
      <c r="F1001" s="96">
        <v>19.938300000000002</v>
      </c>
    </row>
    <row r="1002" spans="1:6" ht="15.75" customHeight="1">
      <c r="A1002" s="67" t="s">
        <v>20</v>
      </c>
      <c r="B1002" s="64" t="s">
        <v>1723</v>
      </c>
      <c r="C1002" s="77"/>
      <c r="D1002" s="81">
        <v>1</v>
      </c>
      <c r="E1002" s="42">
        <v>15</v>
      </c>
      <c r="F1002" s="96">
        <v>19.791720000000002</v>
      </c>
    </row>
    <row r="1003" spans="1:6" ht="15.75" customHeight="1">
      <c r="A1003" s="67" t="s">
        <v>20</v>
      </c>
      <c r="B1003" s="64" t="s">
        <v>1724</v>
      </c>
      <c r="C1003" s="77"/>
      <c r="D1003" s="81">
        <v>1</v>
      </c>
      <c r="E1003" s="42">
        <v>15</v>
      </c>
      <c r="F1003" s="96">
        <v>19.791720000000002</v>
      </c>
    </row>
    <row r="1004" spans="1:6" ht="15.75" customHeight="1">
      <c r="A1004" s="67" t="s">
        <v>20</v>
      </c>
      <c r="B1004" s="64" t="s">
        <v>1725</v>
      </c>
      <c r="C1004" s="77"/>
      <c r="D1004" s="81">
        <v>1</v>
      </c>
      <c r="E1004" s="42">
        <v>10</v>
      </c>
      <c r="F1004" s="96">
        <v>16.582180000000001</v>
      </c>
    </row>
    <row r="1005" spans="1:6" ht="15.75" customHeight="1">
      <c r="A1005" s="67" t="s">
        <v>20</v>
      </c>
      <c r="B1005" s="64" t="s">
        <v>1726</v>
      </c>
      <c r="C1005" s="77"/>
      <c r="D1005" s="81">
        <v>1</v>
      </c>
      <c r="E1005" s="42">
        <v>15</v>
      </c>
      <c r="F1005" s="96">
        <v>19.791720000000002</v>
      </c>
    </row>
    <row r="1006" spans="1:6" ht="15.75" customHeight="1">
      <c r="A1006" s="67" t="s">
        <v>20</v>
      </c>
      <c r="B1006" s="64" t="s">
        <v>1727</v>
      </c>
      <c r="C1006" s="77"/>
      <c r="D1006" s="81">
        <v>1</v>
      </c>
      <c r="E1006" s="42">
        <v>15</v>
      </c>
      <c r="F1006" s="96">
        <v>19.90503</v>
      </c>
    </row>
    <row r="1007" spans="1:6" ht="15.75" customHeight="1">
      <c r="A1007" s="67" t="s">
        <v>20</v>
      </c>
      <c r="B1007" s="64" t="s">
        <v>1728</v>
      </c>
      <c r="C1007" s="77"/>
      <c r="D1007" s="81">
        <v>1</v>
      </c>
      <c r="E1007" s="42">
        <v>15</v>
      </c>
      <c r="F1007" s="96">
        <v>14.43746</v>
      </c>
    </row>
    <row r="1008" spans="1:6" ht="15.75" customHeight="1">
      <c r="A1008" s="67" t="s">
        <v>20</v>
      </c>
      <c r="B1008" s="64" t="s">
        <v>1729</v>
      </c>
      <c r="C1008" s="77"/>
      <c r="D1008" s="81">
        <v>1</v>
      </c>
      <c r="E1008" s="42">
        <v>10</v>
      </c>
      <c r="F1008" s="96">
        <v>14.6586</v>
      </c>
    </row>
    <row r="1009" spans="1:6" ht="15.75" customHeight="1">
      <c r="A1009" s="67" t="s">
        <v>20</v>
      </c>
      <c r="B1009" s="64" t="s">
        <v>1730</v>
      </c>
      <c r="C1009" s="77"/>
      <c r="D1009" s="81">
        <v>1</v>
      </c>
      <c r="E1009" s="42">
        <v>15</v>
      </c>
      <c r="F1009" s="96">
        <v>19.791720000000002</v>
      </c>
    </row>
    <row r="1010" spans="1:6" ht="15.75" customHeight="1">
      <c r="A1010" s="67" t="s">
        <v>20</v>
      </c>
      <c r="B1010" s="64" t="s">
        <v>1731</v>
      </c>
      <c r="C1010" s="77"/>
      <c r="D1010" s="81">
        <v>1</v>
      </c>
      <c r="E1010" s="42">
        <v>45</v>
      </c>
      <c r="F1010" s="96">
        <v>19.791720000000002</v>
      </c>
    </row>
    <row r="1011" spans="1:6" ht="15.75" customHeight="1">
      <c r="A1011" s="67" t="s">
        <v>20</v>
      </c>
      <c r="B1011" s="64" t="s">
        <v>1732</v>
      </c>
      <c r="C1011" s="77"/>
      <c r="D1011" s="81">
        <v>1</v>
      </c>
      <c r="E1011" s="42">
        <v>15</v>
      </c>
      <c r="F1011" s="96">
        <v>14.451650000000001</v>
      </c>
    </row>
    <row r="1012" spans="1:6" ht="15.75" customHeight="1">
      <c r="A1012" s="67" t="s">
        <v>20</v>
      </c>
      <c r="B1012" s="64" t="s">
        <v>1733</v>
      </c>
      <c r="C1012" s="77"/>
      <c r="D1012" s="81">
        <v>1</v>
      </c>
      <c r="E1012" s="42">
        <v>15</v>
      </c>
      <c r="F1012" s="96">
        <v>20.019459999999999</v>
      </c>
    </row>
    <row r="1013" spans="1:6" ht="15.75" customHeight="1">
      <c r="A1013" s="67" t="s">
        <v>20</v>
      </c>
      <c r="B1013" s="64" t="s">
        <v>1734</v>
      </c>
      <c r="C1013" s="77"/>
      <c r="D1013" s="81">
        <v>1</v>
      </c>
      <c r="E1013" s="42">
        <v>35</v>
      </c>
      <c r="F1013" s="96">
        <v>19.996569999999998</v>
      </c>
    </row>
    <row r="1014" spans="1:6" ht="15.75" customHeight="1">
      <c r="A1014" s="67" t="s">
        <v>20</v>
      </c>
      <c r="B1014" s="64" t="s">
        <v>1735</v>
      </c>
      <c r="C1014" s="77"/>
      <c r="D1014" s="81">
        <v>1</v>
      </c>
      <c r="E1014" s="42">
        <v>15</v>
      </c>
      <c r="F1014" s="96">
        <v>14.649190000000001</v>
      </c>
    </row>
    <row r="1015" spans="1:6" ht="15.75" customHeight="1">
      <c r="A1015" s="67" t="s">
        <v>20</v>
      </c>
      <c r="B1015" s="64" t="s">
        <v>1736</v>
      </c>
      <c r="C1015" s="77"/>
      <c r="D1015" s="81">
        <v>1</v>
      </c>
      <c r="E1015" s="42">
        <v>15</v>
      </c>
      <c r="F1015" s="96">
        <v>19.791720000000002</v>
      </c>
    </row>
    <row r="1016" spans="1:6" ht="15.75" customHeight="1">
      <c r="A1016" s="67" t="s">
        <v>20</v>
      </c>
      <c r="B1016" s="64" t="s">
        <v>1737</v>
      </c>
      <c r="C1016" s="77"/>
      <c r="D1016" s="81">
        <v>1</v>
      </c>
      <c r="E1016" s="42">
        <v>15</v>
      </c>
      <c r="F1016" s="96">
        <v>19.791720000000002</v>
      </c>
    </row>
    <row r="1017" spans="1:6" ht="15.75" customHeight="1">
      <c r="A1017" s="67" t="s">
        <v>20</v>
      </c>
      <c r="B1017" s="64" t="s">
        <v>1738</v>
      </c>
      <c r="C1017" s="77"/>
      <c r="D1017" s="81">
        <v>1</v>
      </c>
      <c r="E1017" s="42">
        <v>15</v>
      </c>
      <c r="F1017" s="96">
        <v>19.791720000000002</v>
      </c>
    </row>
    <row r="1018" spans="1:6" ht="15.75" customHeight="1">
      <c r="A1018" s="67" t="s">
        <v>20</v>
      </c>
      <c r="B1018" s="64" t="s">
        <v>1739</v>
      </c>
      <c r="C1018" s="77"/>
      <c r="D1018" s="81">
        <v>1</v>
      </c>
      <c r="E1018" s="42">
        <v>15</v>
      </c>
      <c r="F1018" s="96">
        <v>19.791720000000002</v>
      </c>
    </row>
    <row r="1019" spans="1:6" ht="15.75" customHeight="1">
      <c r="A1019" s="67" t="s">
        <v>20</v>
      </c>
      <c r="B1019" s="64" t="s">
        <v>1740</v>
      </c>
      <c r="C1019" s="77"/>
      <c r="D1019" s="81">
        <v>1</v>
      </c>
      <c r="E1019" s="42">
        <v>15</v>
      </c>
      <c r="F1019" s="96">
        <v>19.791720000000002</v>
      </c>
    </row>
    <row r="1020" spans="1:6" ht="15.75" customHeight="1">
      <c r="A1020" s="67" t="s">
        <v>20</v>
      </c>
      <c r="B1020" s="64" t="s">
        <v>1741</v>
      </c>
      <c r="C1020" s="77"/>
      <c r="D1020" s="81">
        <v>1</v>
      </c>
      <c r="E1020" s="42">
        <v>15</v>
      </c>
      <c r="F1020" s="96">
        <v>14.428000000000001</v>
      </c>
    </row>
    <row r="1021" spans="1:6" ht="15.75" customHeight="1">
      <c r="A1021" s="67" t="s">
        <v>20</v>
      </c>
      <c r="B1021" s="64" t="s">
        <v>1742</v>
      </c>
      <c r="C1021" s="77"/>
      <c r="D1021" s="81">
        <v>1</v>
      </c>
      <c r="E1021" s="42">
        <v>15</v>
      </c>
      <c r="F1021" s="96">
        <v>19.791720000000002</v>
      </c>
    </row>
    <row r="1022" spans="1:6" ht="15.75" customHeight="1">
      <c r="A1022" s="67" t="s">
        <v>20</v>
      </c>
      <c r="B1022" s="64" t="s">
        <v>1743</v>
      </c>
      <c r="C1022" s="77"/>
      <c r="D1022" s="81">
        <v>1</v>
      </c>
      <c r="E1022" s="42">
        <v>10</v>
      </c>
      <c r="F1022" s="96">
        <v>19.791720000000002</v>
      </c>
    </row>
    <row r="1023" spans="1:6" ht="15.75" customHeight="1">
      <c r="A1023" s="67" t="s">
        <v>20</v>
      </c>
      <c r="B1023" s="64" t="s">
        <v>1744</v>
      </c>
      <c r="C1023" s="77"/>
      <c r="D1023" s="81">
        <v>1</v>
      </c>
      <c r="E1023" s="42">
        <v>15</v>
      </c>
      <c r="F1023" s="96">
        <v>19.791720000000002</v>
      </c>
    </row>
    <row r="1024" spans="1:6" ht="15.75" customHeight="1">
      <c r="A1024" s="67" t="s">
        <v>20</v>
      </c>
      <c r="B1024" s="64" t="s">
        <v>1745</v>
      </c>
      <c r="C1024" s="77"/>
      <c r="D1024" s="81">
        <v>1</v>
      </c>
      <c r="E1024" s="42">
        <v>15</v>
      </c>
      <c r="F1024" s="96">
        <v>19.791720000000002</v>
      </c>
    </row>
    <row r="1025" spans="1:6" ht="15.75" customHeight="1">
      <c r="A1025" s="67" t="s">
        <v>20</v>
      </c>
      <c r="B1025" s="64" t="s">
        <v>1746</v>
      </c>
      <c r="C1025" s="77"/>
      <c r="D1025" s="81">
        <v>1</v>
      </c>
      <c r="E1025" s="42">
        <v>15</v>
      </c>
      <c r="F1025" s="96">
        <v>19.791720000000002</v>
      </c>
    </row>
    <row r="1026" spans="1:6" ht="15.75" customHeight="1">
      <c r="A1026" s="67" t="s">
        <v>20</v>
      </c>
      <c r="B1026" s="64" t="s">
        <v>1747</v>
      </c>
      <c r="C1026" s="77"/>
      <c r="D1026" s="81">
        <v>1</v>
      </c>
      <c r="E1026" s="42">
        <v>5</v>
      </c>
      <c r="F1026" s="96">
        <v>19.791720000000002</v>
      </c>
    </row>
    <row r="1027" spans="1:6" ht="15.75" customHeight="1">
      <c r="A1027" s="67" t="s">
        <v>20</v>
      </c>
      <c r="B1027" s="64" t="s">
        <v>1748</v>
      </c>
      <c r="C1027" s="77"/>
      <c r="D1027" s="81">
        <v>1</v>
      </c>
      <c r="E1027" s="42">
        <v>30</v>
      </c>
      <c r="F1027" s="96">
        <v>20.166899999999998</v>
      </c>
    </row>
    <row r="1028" spans="1:6" ht="15.75" customHeight="1">
      <c r="A1028" s="67" t="s">
        <v>20</v>
      </c>
      <c r="B1028" s="64" t="s">
        <v>1749</v>
      </c>
      <c r="C1028" s="77"/>
      <c r="D1028" s="81">
        <v>1</v>
      </c>
      <c r="E1028" s="42">
        <v>15</v>
      </c>
      <c r="F1028" s="96">
        <v>19.791720000000002</v>
      </c>
    </row>
    <row r="1029" spans="1:6" ht="15.75" customHeight="1">
      <c r="A1029" s="67" t="s">
        <v>20</v>
      </c>
      <c r="B1029" s="64" t="s">
        <v>1750</v>
      </c>
      <c r="C1029" s="77"/>
      <c r="D1029" s="81">
        <v>1</v>
      </c>
      <c r="E1029" s="42">
        <v>15</v>
      </c>
      <c r="F1029" s="96">
        <v>19.791720000000002</v>
      </c>
    </row>
    <row r="1030" spans="1:6" ht="15.75" customHeight="1">
      <c r="A1030" s="67" t="s">
        <v>20</v>
      </c>
      <c r="B1030" s="64" t="s">
        <v>1751</v>
      </c>
      <c r="C1030" s="77"/>
      <c r="D1030" s="81">
        <v>1</v>
      </c>
      <c r="E1030" s="42">
        <v>15</v>
      </c>
      <c r="F1030" s="96">
        <v>19.791720000000002</v>
      </c>
    </row>
    <row r="1031" spans="1:6" ht="15.75" customHeight="1">
      <c r="A1031" s="67" t="s">
        <v>20</v>
      </c>
      <c r="B1031" s="64" t="s">
        <v>1752</v>
      </c>
      <c r="C1031" s="77"/>
      <c r="D1031" s="81">
        <v>1</v>
      </c>
      <c r="E1031" s="42">
        <v>15</v>
      </c>
      <c r="F1031" s="96">
        <v>19.791720000000002</v>
      </c>
    </row>
    <row r="1032" spans="1:6" ht="15.75" customHeight="1">
      <c r="A1032" s="67" t="s">
        <v>20</v>
      </c>
      <c r="B1032" s="64" t="s">
        <v>238</v>
      </c>
      <c r="C1032" s="77"/>
      <c r="D1032" s="81">
        <v>1</v>
      </c>
      <c r="E1032" s="42">
        <v>15</v>
      </c>
      <c r="F1032" s="96">
        <v>19.791720000000002</v>
      </c>
    </row>
    <row r="1033" spans="1:6" ht="15.75" customHeight="1">
      <c r="A1033" s="67" t="s">
        <v>20</v>
      </c>
      <c r="B1033" s="64" t="s">
        <v>1753</v>
      </c>
      <c r="C1033" s="77"/>
      <c r="D1033" s="81">
        <v>1</v>
      </c>
      <c r="E1033" s="42">
        <v>15</v>
      </c>
      <c r="F1033" s="96">
        <v>19.791720000000002</v>
      </c>
    </row>
    <row r="1034" spans="1:6" ht="15.75" customHeight="1">
      <c r="A1034" s="67" t="s">
        <v>20</v>
      </c>
      <c r="B1034" s="64" t="s">
        <v>1754</v>
      </c>
      <c r="C1034" s="77"/>
      <c r="D1034" s="81">
        <v>1</v>
      </c>
      <c r="E1034" s="42">
        <v>0.5</v>
      </c>
      <c r="F1034" s="96">
        <v>19.791720000000002</v>
      </c>
    </row>
    <row r="1035" spans="1:6" ht="15.75" customHeight="1">
      <c r="A1035" s="67" t="s">
        <v>20</v>
      </c>
      <c r="B1035" s="64" t="s">
        <v>1755</v>
      </c>
      <c r="C1035" s="77"/>
      <c r="D1035" s="81">
        <v>1</v>
      </c>
      <c r="E1035" s="42">
        <v>15</v>
      </c>
      <c r="F1035" s="96">
        <v>19.791720000000002</v>
      </c>
    </row>
    <row r="1036" spans="1:6" ht="15.75" customHeight="1">
      <c r="A1036" s="67" t="s">
        <v>20</v>
      </c>
      <c r="B1036" s="64" t="s">
        <v>1756</v>
      </c>
      <c r="C1036" s="77"/>
      <c r="D1036" s="81">
        <v>1</v>
      </c>
      <c r="E1036" s="42">
        <v>15</v>
      </c>
      <c r="F1036" s="96">
        <v>19.791720000000002</v>
      </c>
    </row>
    <row r="1037" spans="1:6" ht="15.75" customHeight="1">
      <c r="A1037" s="67" t="s">
        <v>20</v>
      </c>
      <c r="B1037" s="64" t="s">
        <v>1757</v>
      </c>
      <c r="C1037" s="77"/>
      <c r="D1037" s="81">
        <v>1</v>
      </c>
      <c r="E1037" s="42">
        <v>15</v>
      </c>
      <c r="F1037" s="96">
        <v>19.791720000000002</v>
      </c>
    </row>
    <row r="1038" spans="1:6" ht="15.75" customHeight="1">
      <c r="A1038" s="67" t="s">
        <v>20</v>
      </c>
      <c r="B1038" s="37" t="s">
        <v>1758</v>
      </c>
      <c r="C1038" s="77"/>
      <c r="D1038" s="81">
        <v>1</v>
      </c>
      <c r="E1038" s="42">
        <v>15</v>
      </c>
      <c r="F1038" s="96">
        <v>20.119039999999998</v>
      </c>
    </row>
    <row r="1039" spans="1:6" ht="15.75" customHeight="1">
      <c r="A1039" s="67" t="s">
        <v>20</v>
      </c>
      <c r="B1039" s="64" t="s">
        <v>924</v>
      </c>
      <c r="C1039" s="77"/>
      <c r="D1039" s="81">
        <v>1</v>
      </c>
      <c r="E1039" s="42">
        <v>15</v>
      </c>
      <c r="F1039" s="96">
        <v>19.791720000000002</v>
      </c>
    </row>
    <row r="1040" spans="1:6" ht="15.75" customHeight="1">
      <c r="A1040" s="67" t="s">
        <v>20</v>
      </c>
      <c r="B1040" s="64" t="s">
        <v>806</v>
      </c>
      <c r="C1040" s="77"/>
      <c r="D1040" s="81">
        <v>1</v>
      </c>
      <c r="E1040" s="42">
        <v>15</v>
      </c>
      <c r="F1040" s="96">
        <v>20.19519</v>
      </c>
    </row>
    <row r="1041" spans="1:6" ht="15.75" customHeight="1">
      <c r="A1041" s="67" t="s">
        <v>20</v>
      </c>
      <c r="B1041" s="64" t="s">
        <v>873</v>
      </c>
      <c r="C1041" s="77"/>
      <c r="D1041" s="81">
        <v>1</v>
      </c>
      <c r="E1041" s="42">
        <v>15</v>
      </c>
      <c r="F1041" s="96">
        <v>20.003129999999999</v>
      </c>
    </row>
    <row r="1042" spans="1:6" ht="15.75" customHeight="1">
      <c r="A1042" s="67" t="s">
        <v>20</v>
      </c>
      <c r="B1042" s="37" t="s">
        <v>932</v>
      </c>
      <c r="C1042" s="77"/>
      <c r="D1042" s="81">
        <v>1</v>
      </c>
      <c r="E1042" s="42">
        <v>15</v>
      </c>
      <c r="F1042" s="96">
        <v>19.791720000000002</v>
      </c>
    </row>
    <row r="1043" spans="1:6" ht="15.75" customHeight="1">
      <c r="A1043" s="67" t="s">
        <v>20</v>
      </c>
      <c r="B1043" s="37" t="s">
        <v>925</v>
      </c>
      <c r="C1043" s="77"/>
      <c r="D1043" s="81">
        <v>1</v>
      </c>
      <c r="E1043" s="42">
        <v>5</v>
      </c>
      <c r="F1043" s="96">
        <v>16.919080000000001</v>
      </c>
    </row>
    <row r="1044" spans="1:6" ht="15.75" customHeight="1">
      <c r="A1044" s="67" t="s">
        <v>20</v>
      </c>
      <c r="B1044" s="37" t="s">
        <v>808</v>
      </c>
      <c r="C1044" s="77"/>
      <c r="D1044" s="81">
        <v>1</v>
      </c>
      <c r="E1044" s="42">
        <v>15</v>
      </c>
      <c r="F1044" s="96">
        <v>20.119039999999998</v>
      </c>
    </row>
    <row r="1045" spans="1:6" ht="15.75" customHeight="1">
      <c r="A1045" s="67" t="s">
        <v>20</v>
      </c>
      <c r="B1045" s="37" t="s">
        <v>812</v>
      </c>
      <c r="C1045" s="77"/>
      <c r="D1045" s="81">
        <v>1</v>
      </c>
      <c r="E1045" s="42">
        <v>15</v>
      </c>
      <c r="F1045" s="96">
        <v>20.04297</v>
      </c>
    </row>
    <row r="1046" spans="1:6" ht="15.75" customHeight="1">
      <c r="A1046" s="67" t="s">
        <v>20</v>
      </c>
      <c r="B1046" s="64" t="s">
        <v>815</v>
      </c>
      <c r="C1046" s="77"/>
      <c r="D1046" s="81">
        <v>1</v>
      </c>
      <c r="E1046" s="42">
        <v>15</v>
      </c>
      <c r="F1046" s="96">
        <v>14.44772</v>
      </c>
    </row>
    <row r="1047" spans="1:6" ht="15.75" customHeight="1">
      <c r="A1047" s="67" t="s">
        <v>20</v>
      </c>
      <c r="B1047" s="64" t="s">
        <v>877</v>
      </c>
      <c r="C1047" s="77"/>
      <c r="D1047" s="81">
        <v>1</v>
      </c>
      <c r="E1047" s="42">
        <v>15</v>
      </c>
      <c r="F1047" s="96">
        <v>19.982520000000001</v>
      </c>
    </row>
    <row r="1048" spans="1:6" ht="15.75" customHeight="1">
      <c r="A1048" s="67" t="s">
        <v>20</v>
      </c>
      <c r="B1048" s="64" t="s">
        <v>927</v>
      </c>
      <c r="C1048" s="77"/>
      <c r="D1048" s="81">
        <v>1</v>
      </c>
      <c r="E1048" s="42">
        <v>15</v>
      </c>
      <c r="F1048" s="96">
        <v>19.98395</v>
      </c>
    </row>
    <row r="1049" spans="1:6" ht="15.75" customHeight="1">
      <c r="A1049" s="67" t="s">
        <v>20</v>
      </c>
      <c r="B1049" s="64" t="s">
        <v>820</v>
      </c>
      <c r="C1049" s="77"/>
      <c r="D1049" s="81">
        <v>1</v>
      </c>
      <c r="E1049" s="42">
        <v>15</v>
      </c>
      <c r="F1049" s="96">
        <v>19.9876</v>
      </c>
    </row>
    <row r="1050" spans="1:6" ht="15.75" customHeight="1">
      <c r="A1050" s="67" t="s">
        <v>20</v>
      </c>
      <c r="B1050" s="64" t="s">
        <v>878</v>
      </c>
      <c r="C1050" s="77"/>
      <c r="D1050" s="81">
        <v>1</v>
      </c>
      <c r="E1050" s="42">
        <v>15</v>
      </c>
      <c r="F1050" s="96">
        <v>19.99755</v>
      </c>
    </row>
    <row r="1051" spans="1:6" ht="15.75" customHeight="1">
      <c r="A1051" s="67" t="s">
        <v>20</v>
      </c>
      <c r="B1051" s="64" t="s">
        <v>823</v>
      </c>
      <c r="C1051" s="77"/>
      <c r="D1051" s="81">
        <v>1</v>
      </c>
      <c r="E1051" s="42">
        <v>15</v>
      </c>
      <c r="F1051" s="96">
        <v>20.210819999999998</v>
      </c>
    </row>
    <row r="1052" spans="1:6" ht="15.75" customHeight="1">
      <c r="A1052" s="67" t="s">
        <v>20</v>
      </c>
      <c r="B1052" s="64" t="s">
        <v>824</v>
      </c>
      <c r="C1052" s="77"/>
      <c r="D1052" s="81">
        <v>1</v>
      </c>
      <c r="E1052" s="42">
        <v>15</v>
      </c>
      <c r="F1052" s="96">
        <v>20.002389999999998</v>
      </c>
    </row>
    <row r="1053" spans="1:6" ht="15.75" customHeight="1">
      <c r="A1053" s="67" t="s">
        <v>20</v>
      </c>
      <c r="B1053" s="64" t="s">
        <v>880</v>
      </c>
      <c r="C1053" s="77"/>
      <c r="D1053" s="81">
        <v>1</v>
      </c>
      <c r="E1053" s="42">
        <v>15</v>
      </c>
      <c r="F1053" s="96">
        <v>19.98556</v>
      </c>
    </row>
    <row r="1054" spans="1:6" ht="15.75" customHeight="1">
      <c r="A1054" s="67" t="s">
        <v>20</v>
      </c>
      <c r="B1054" s="64" t="s">
        <v>825</v>
      </c>
      <c r="C1054" s="77"/>
      <c r="D1054" s="81">
        <v>1</v>
      </c>
      <c r="E1054" s="42">
        <v>15</v>
      </c>
      <c r="F1054" s="96">
        <v>19.94923</v>
      </c>
    </row>
    <row r="1055" spans="1:6" ht="15.75" customHeight="1">
      <c r="A1055" s="67" t="s">
        <v>20</v>
      </c>
      <c r="B1055" s="64" t="s">
        <v>826</v>
      </c>
      <c r="C1055" s="77"/>
      <c r="D1055" s="81">
        <v>1</v>
      </c>
      <c r="E1055" s="42">
        <v>15</v>
      </c>
      <c r="F1055" s="96">
        <v>19.791720000000002</v>
      </c>
    </row>
    <row r="1056" spans="1:6" ht="15.75" customHeight="1">
      <c r="A1056" s="67" t="s">
        <v>20</v>
      </c>
      <c r="B1056" s="64" t="s">
        <v>827</v>
      </c>
      <c r="C1056" s="77"/>
      <c r="D1056" s="81">
        <v>1</v>
      </c>
      <c r="E1056" s="42">
        <v>15</v>
      </c>
      <c r="F1056" s="96">
        <v>16.582180000000001</v>
      </c>
    </row>
    <row r="1057" spans="1:6" ht="15.75" customHeight="1">
      <c r="A1057" s="67" t="s">
        <v>20</v>
      </c>
      <c r="B1057" s="64" t="s">
        <v>828</v>
      </c>
      <c r="C1057" s="77"/>
      <c r="D1057" s="81">
        <v>1</v>
      </c>
      <c r="E1057" s="42">
        <v>15</v>
      </c>
      <c r="F1057" s="96">
        <v>19.925809999999998</v>
      </c>
    </row>
    <row r="1058" spans="1:6" ht="15.75" customHeight="1">
      <c r="A1058" s="67" t="s">
        <v>20</v>
      </c>
      <c r="B1058" s="64" t="s">
        <v>881</v>
      </c>
      <c r="C1058" s="77"/>
      <c r="D1058" s="81">
        <v>1</v>
      </c>
      <c r="E1058" s="42">
        <v>15</v>
      </c>
      <c r="F1058" s="96">
        <v>20.053280000000001</v>
      </c>
    </row>
    <row r="1059" spans="1:6" ht="15.75" customHeight="1">
      <c r="A1059" s="67" t="s">
        <v>20</v>
      </c>
      <c r="B1059" s="64" t="s">
        <v>885</v>
      </c>
      <c r="C1059" s="77"/>
      <c r="D1059" s="81">
        <v>1</v>
      </c>
      <c r="E1059" s="42">
        <v>15</v>
      </c>
      <c r="F1059" s="96">
        <v>14.6586</v>
      </c>
    </row>
    <row r="1060" spans="1:6" ht="15.75" customHeight="1">
      <c r="A1060" s="67" t="s">
        <v>20</v>
      </c>
      <c r="B1060" s="64" t="s">
        <v>887</v>
      </c>
      <c r="C1060" s="77"/>
      <c r="D1060" s="81">
        <v>1</v>
      </c>
      <c r="E1060" s="42">
        <v>15</v>
      </c>
      <c r="F1060" s="96">
        <v>19.791720000000002</v>
      </c>
    </row>
    <row r="1061" spans="1:6" ht="15.75" customHeight="1">
      <c r="A1061" s="67" t="s">
        <v>20</v>
      </c>
      <c r="B1061" s="37" t="s">
        <v>889</v>
      </c>
      <c r="C1061" s="77"/>
      <c r="D1061" s="81">
        <v>1</v>
      </c>
      <c r="E1061" s="42">
        <v>15</v>
      </c>
      <c r="F1061" s="96">
        <v>20.0091</v>
      </c>
    </row>
    <row r="1062" spans="1:6" ht="15.75" customHeight="1">
      <c r="A1062" s="67" t="s">
        <v>20</v>
      </c>
      <c r="B1062" s="64" t="s">
        <v>895</v>
      </c>
      <c r="C1062" s="77"/>
      <c r="D1062" s="81">
        <v>1</v>
      </c>
      <c r="E1062" s="42">
        <v>15</v>
      </c>
      <c r="F1062" s="96">
        <v>19.975840000000002</v>
      </c>
    </row>
    <row r="1063" spans="1:6" ht="15.75" customHeight="1">
      <c r="A1063" s="67" t="s">
        <v>20</v>
      </c>
      <c r="B1063" s="64" t="s">
        <v>902</v>
      </c>
      <c r="C1063" s="77"/>
      <c r="D1063" s="81">
        <v>1</v>
      </c>
      <c r="E1063" s="42">
        <v>15</v>
      </c>
      <c r="F1063" s="96">
        <v>19.791720000000002</v>
      </c>
    </row>
    <row r="1064" spans="1:6" ht="15.75" customHeight="1">
      <c r="A1064" s="67" t="s">
        <v>20</v>
      </c>
      <c r="B1064" s="64" t="s">
        <v>184</v>
      </c>
      <c r="C1064" s="77"/>
      <c r="D1064" s="81">
        <v>1</v>
      </c>
      <c r="E1064" s="42">
        <v>60</v>
      </c>
      <c r="F1064" s="96">
        <v>14.6586</v>
      </c>
    </row>
    <row r="1065" spans="1:6" ht="15.75" customHeight="1">
      <c r="A1065" s="67" t="s">
        <v>20</v>
      </c>
      <c r="B1065" s="64" t="s">
        <v>846</v>
      </c>
      <c r="C1065" s="77"/>
      <c r="D1065" s="81">
        <v>1</v>
      </c>
      <c r="E1065" s="42">
        <v>15</v>
      </c>
      <c r="F1065" s="96">
        <v>19.759309999999999</v>
      </c>
    </row>
    <row r="1066" spans="1:6" ht="15.75" customHeight="1">
      <c r="A1066" s="67" t="s">
        <v>20</v>
      </c>
      <c r="B1066" s="64" t="s">
        <v>847</v>
      </c>
      <c r="C1066" s="77"/>
      <c r="D1066" s="81">
        <v>1</v>
      </c>
      <c r="E1066" s="42">
        <v>15</v>
      </c>
      <c r="F1066" s="96">
        <v>20.058949999999999</v>
      </c>
    </row>
    <row r="1067" spans="1:6" ht="15.75" customHeight="1">
      <c r="A1067" s="67" t="s">
        <v>20</v>
      </c>
      <c r="B1067" s="64" t="s">
        <v>849</v>
      </c>
      <c r="C1067" s="77"/>
      <c r="D1067" s="81">
        <v>1</v>
      </c>
      <c r="E1067" s="42">
        <v>15</v>
      </c>
      <c r="F1067" s="96">
        <v>14.43746</v>
      </c>
    </row>
    <row r="1068" spans="1:6" ht="57.75" customHeight="1">
      <c r="A1068" s="19"/>
      <c r="B1068" s="36" t="s">
        <v>1759</v>
      </c>
      <c r="C1068" s="75">
        <v>0.4</v>
      </c>
      <c r="D1068" s="80"/>
      <c r="E1068" s="80"/>
      <c r="F1068" s="91">
        <v>246.25924999999998</v>
      </c>
    </row>
    <row r="1069" spans="1:6" ht="15.75" customHeight="1">
      <c r="A1069" s="66" t="s">
        <v>1760</v>
      </c>
      <c r="B1069" s="64" t="s">
        <v>127</v>
      </c>
      <c r="C1069" s="77"/>
      <c r="D1069" s="81">
        <v>1</v>
      </c>
      <c r="E1069" s="42">
        <v>148</v>
      </c>
      <c r="F1069" s="96">
        <v>13.168670000000001</v>
      </c>
    </row>
    <row r="1070" spans="1:6" ht="15.75" customHeight="1">
      <c r="A1070" s="66" t="s">
        <v>1760</v>
      </c>
      <c r="B1070" s="64" t="s">
        <v>1761</v>
      </c>
      <c r="C1070" s="77"/>
      <c r="D1070" s="81">
        <v>1</v>
      </c>
      <c r="E1070" s="42">
        <v>145</v>
      </c>
      <c r="F1070" s="96">
        <v>13.168670000000001</v>
      </c>
    </row>
    <row r="1071" spans="1:6" ht="15.75" customHeight="1">
      <c r="A1071" s="66" t="s">
        <v>1760</v>
      </c>
      <c r="B1071" s="64" t="s">
        <v>1762</v>
      </c>
      <c r="C1071" s="77"/>
      <c r="D1071" s="81">
        <v>1</v>
      </c>
      <c r="E1071" s="42">
        <v>291</v>
      </c>
      <c r="F1071" s="96">
        <v>25.55951</v>
      </c>
    </row>
    <row r="1072" spans="1:6" ht="15.75" customHeight="1">
      <c r="A1072" s="66" t="s">
        <v>1760</v>
      </c>
      <c r="B1072" s="64" t="s">
        <v>1763</v>
      </c>
      <c r="C1072" s="77"/>
      <c r="D1072" s="81">
        <v>1</v>
      </c>
      <c r="E1072" s="42">
        <v>100</v>
      </c>
      <c r="F1072" s="96">
        <v>12.794739999999999</v>
      </c>
    </row>
    <row r="1073" spans="1:6" ht="15.75" customHeight="1">
      <c r="A1073" s="66" t="s">
        <v>1760</v>
      </c>
      <c r="B1073" s="64" t="s">
        <v>1764</v>
      </c>
      <c r="C1073" s="77"/>
      <c r="D1073" s="81">
        <v>1</v>
      </c>
      <c r="E1073" s="42">
        <v>100</v>
      </c>
      <c r="F1073" s="96">
        <v>25.514939999999999</v>
      </c>
    </row>
    <row r="1074" spans="1:6" ht="15.75" customHeight="1">
      <c r="A1074" s="66" t="s">
        <v>1760</v>
      </c>
      <c r="B1074" s="37" t="s">
        <v>1765</v>
      </c>
      <c r="C1074" s="77"/>
      <c r="D1074" s="81">
        <v>1</v>
      </c>
      <c r="E1074" s="42">
        <v>90</v>
      </c>
      <c r="F1074" s="96">
        <v>12.745050000000001</v>
      </c>
    </row>
    <row r="1075" spans="1:6" ht="15.75" customHeight="1">
      <c r="A1075" s="66" t="s">
        <v>1760</v>
      </c>
      <c r="B1075" s="37" t="s">
        <v>1764</v>
      </c>
      <c r="C1075" s="77"/>
      <c r="D1075" s="81">
        <v>1</v>
      </c>
      <c r="E1075" s="42">
        <v>130</v>
      </c>
      <c r="F1075" s="96">
        <v>25.514939999999999</v>
      </c>
    </row>
    <row r="1076" spans="1:6" ht="15.75" customHeight="1">
      <c r="A1076" s="66" t="s">
        <v>1760</v>
      </c>
      <c r="B1076" s="64" t="s">
        <v>1766</v>
      </c>
      <c r="C1076" s="77"/>
      <c r="D1076" s="81">
        <v>1</v>
      </c>
      <c r="E1076" s="42">
        <v>80</v>
      </c>
      <c r="F1076" s="96">
        <v>13.168670000000001</v>
      </c>
    </row>
    <row r="1077" spans="1:6" ht="15.75" customHeight="1">
      <c r="A1077" s="66" t="s">
        <v>1760</v>
      </c>
      <c r="B1077" s="64" t="s">
        <v>1767</v>
      </c>
      <c r="C1077" s="77"/>
      <c r="D1077" s="81">
        <v>1</v>
      </c>
      <c r="E1077" s="42">
        <v>70</v>
      </c>
      <c r="F1077" s="96">
        <v>12.76989</v>
      </c>
    </row>
    <row r="1078" spans="1:6" ht="15.75" customHeight="1">
      <c r="A1078" s="66" t="s">
        <v>1760</v>
      </c>
      <c r="B1078" s="64" t="s">
        <v>1768</v>
      </c>
      <c r="C1078" s="77"/>
      <c r="D1078" s="81">
        <v>1</v>
      </c>
      <c r="E1078" s="42">
        <v>70</v>
      </c>
      <c r="F1078" s="96">
        <v>12.76989</v>
      </c>
    </row>
    <row r="1079" spans="1:6" ht="15.75" customHeight="1">
      <c r="A1079" s="66" t="s">
        <v>1760</v>
      </c>
      <c r="B1079" s="64" t="s">
        <v>1769</v>
      </c>
      <c r="C1079" s="77"/>
      <c r="D1079" s="81">
        <v>1</v>
      </c>
      <c r="E1079" s="42">
        <v>70</v>
      </c>
      <c r="F1079" s="96">
        <v>13.168670000000001</v>
      </c>
    </row>
    <row r="1080" spans="1:6" ht="15.75" customHeight="1">
      <c r="A1080" s="66" t="s">
        <v>1760</v>
      </c>
      <c r="B1080" s="64" t="s">
        <v>1770</v>
      </c>
      <c r="C1080" s="77"/>
      <c r="D1080" s="81">
        <v>1</v>
      </c>
      <c r="E1080" s="42">
        <v>130</v>
      </c>
      <c r="F1080" s="96">
        <v>13.168670000000001</v>
      </c>
    </row>
    <row r="1081" spans="1:6" ht="15.75" customHeight="1">
      <c r="A1081" s="66" t="s">
        <v>1760</v>
      </c>
      <c r="B1081" s="64" t="s">
        <v>866</v>
      </c>
      <c r="C1081" s="77"/>
      <c r="D1081" s="81">
        <v>1</v>
      </c>
      <c r="E1081" s="42">
        <v>75</v>
      </c>
      <c r="F1081" s="96">
        <v>27.207159999999998</v>
      </c>
    </row>
    <row r="1082" spans="1:6" ht="15.75" customHeight="1">
      <c r="A1082" s="66" t="s">
        <v>1760</v>
      </c>
      <c r="B1082" s="64" t="s">
        <v>872</v>
      </c>
      <c r="C1082" s="77"/>
      <c r="D1082" s="81">
        <v>1</v>
      </c>
      <c r="E1082" s="42">
        <v>220</v>
      </c>
      <c r="F1082" s="96">
        <v>12.76989</v>
      </c>
    </row>
    <row r="1083" spans="1:6" ht="15.75" customHeight="1">
      <c r="A1083" s="66" t="s">
        <v>1760</v>
      </c>
      <c r="B1083" s="64" t="s">
        <v>756</v>
      </c>
      <c r="C1083" s="77"/>
      <c r="D1083" s="81">
        <v>1</v>
      </c>
      <c r="E1083" s="42">
        <v>149</v>
      </c>
      <c r="F1083" s="96">
        <v>12.76989</v>
      </c>
    </row>
  </sheetData>
  <mergeCells count="13">
    <mergeCell ref="E1:F1"/>
    <mergeCell ref="A183:A184"/>
    <mergeCell ref="C183:C184"/>
    <mergeCell ref="D183:D184"/>
    <mergeCell ref="A195:A196"/>
    <mergeCell ref="C195:C196"/>
    <mergeCell ref="D195:D196"/>
    <mergeCell ref="A2:F2"/>
    <mergeCell ref="A162:A163"/>
    <mergeCell ref="C162:C163"/>
    <mergeCell ref="D162:D163"/>
    <mergeCell ref="A173:A174"/>
    <mergeCell ref="D173:D17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36"/>
  <sheetViews>
    <sheetView view="pageBreakPreview" zoomScale="60" zoomScaleNormal="40" workbookViewId="0">
      <selection activeCell="K1618" sqref="K1618"/>
    </sheetView>
  </sheetViews>
  <sheetFormatPr defaultRowHeight="15.75"/>
  <cols>
    <col min="1" max="1" width="24.28515625" style="20" customWidth="1"/>
    <col min="2" max="2" width="42.42578125" style="20" customWidth="1"/>
    <col min="3" max="3" width="15" style="73" customWidth="1"/>
    <col min="4" max="4" width="18.28515625" style="111" customWidth="1"/>
    <col min="5" max="5" width="13.7109375" style="111" customWidth="1"/>
    <col min="6" max="6" width="36.42578125" style="112" customWidth="1"/>
  </cols>
  <sheetData>
    <row r="1" spans="1:6" ht="142.5" customHeight="1">
      <c r="E1" s="220" t="s">
        <v>1778</v>
      </c>
      <c r="F1" s="220"/>
    </row>
    <row r="2" spans="1:6" ht="141.75" customHeight="1">
      <c r="A2" s="219" t="s">
        <v>1780</v>
      </c>
      <c r="B2" s="219"/>
      <c r="C2" s="219"/>
      <c r="D2" s="219"/>
      <c r="E2" s="219"/>
      <c r="F2" s="219"/>
    </row>
    <row r="4" spans="1:6" ht="63">
      <c r="A4" s="72" t="s">
        <v>9</v>
      </c>
      <c r="B4" s="72" t="s">
        <v>3</v>
      </c>
      <c r="C4" s="60" t="s">
        <v>4</v>
      </c>
      <c r="D4" s="113" t="s">
        <v>770</v>
      </c>
      <c r="E4" s="113" t="s">
        <v>771</v>
      </c>
      <c r="F4" s="114" t="s">
        <v>5</v>
      </c>
    </row>
    <row r="5" spans="1:6">
      <c r="A5" s="115"/>
      <c r="B5" s="116" t="s">
        <v>6</v>
      </c>
      <c r="C5" s="117">
        <v>0.4</v>
      </c>
      <c r="D5" s="118">
        <f>D6+D64+D107+D114+D129</f>
        <v>17071.86</v>
      </c>
      <c r="E5" s="118">
        <f>E6+E64+E107+E114+E129</f>
        <v>3031</v>
      </c>
      <c r="F5" s="118">
        <f>F6+F64+F107+F114+F130</f>
        <v>24971.037140000004</v>
      </c>
    </row>
    <row r="6" spans="1:6" ht="110.25">
      <c r="A6" s="19"/>
      <c r="B6" s="119" t="s">
        <v>772</v>
      </c>
      <c r="C6" s="120"/>
      <c r="D6" s="121">
        <f>SUM(D7:D63)</f>
        <v>3508.1</v>
      </c>
      <c r="E6" s="121">
        <f>SUM(E7:E63)</f>
        <v>774</v>
      </c>
      <c r="F6" s="122">
        <f>SUM(F7:F63)</f>
        <v>6782.4458699999986</v>
      </c>
    </row>
    <row r="7" spans="1:6">
      <c r="A7" s="123" t="s">
        <v>21</v>
      </c>
      <c r="B7" s="124" t="s">
        <v>1781</v>
      </c>
      <c r="C7" s="125"/>
      <c r="D7" s="47">
        <v>25</v>
      </c>
      <c r="E7" s="47">
        <v>15</v>
      </c>
      <c r="F7" s="81">
        <v>122.32997</v>
      </c>
    </row>
    <row r="8" spans="1:6">
      <c r="A8" s="123" t="s">
        <v>21</v>
      </c>
      <c r="B8" s="124" t="s">
        <v>1782</v>
      </c>
      <c r="C8" s="125"/>
      <c r="D8" s="108">
        <v>35</v>
      </c>
      <c r="E8" s="126">
        <v>7</v>
      </c>
      <c r="F8" s="81">
        <v>109.32120999999999</v>
      </c>
    </row>
    <row r="9" spans="1:6">
      <c r="A9" s="123" t="s">
        <v>21</v>
      </c>
      <c r="B9" s="64" t="s">
        <v>1783</v>
      </c>
      <c r="C9" s="125"/>
      <c r="D9" s="42">
        <v>65</v>
      </c>
      <c r="E9" s="42">
        <v>5</v>
      </c>
      <c r="F9" s="42">
        <v>123.03245</v>
      </c>
    </row>
    <row r="10" spans="1:6">
      <c r="A10" s="123" t="s">
        <v>21</v>
      </c>
      <c r="B10" s="64" t="s">
        <v>1784</v>
      </c>
      <c r="C10" s="125"/>
      <c r="D10" s="42">
        <v>95</v>
      </c>
      <c r="E10" s="46">
        <v>7</v>
      </c>
      <c r="F10" s="42">
        <v>224.56458000000001</v>
      </c>
    </row>
    <row r="11" spans="1:6">
      <c r="A11" s="123" t="s">
        <v>21</v>
      </c>
      <c r="B11" s="64" t="s">
        <v>1785</v>
      </c>
      <c r="C11" s="125"/>
      <c r="D11" s="42">
        <v>42</v>
      </c>
      <c r="E11" s="46">
        <v>15</v>
      </c>
      <c r="F11" s="42">
        <v>104.93340000000001</v>
      </c>
    </row>
    <row r="12" spans="1:6">
      <c r="A12" s="123" t="s">
        <v>21</v>
      </c>
      <c r="B12" s="64" t="s">
        <v>1786</v>
      </c>
      <c r="C12" s="125"/>
      <c r="D12" s="42">
        <v>35</v>
      </c>
      <c r="E12" s="46">
        <v>15</v>
      </c>
      <c r="F12" s="42">
        <v>113.17095999999999</v>
      </c>
    </row>
    <row r="13" spans="1:6">
      <c r="A13" s="123" t="s">
        <v>21</v>
      </c>
      <c r="B13" s="64" t="s">
        <v>1787</v>
      </c>
      <c r="C13" s="125"/>
      <c r="D13" s="42">
        <v>36</v>
      </c>
      <c r="E13" s="46">
        <v>5</v>
      </c>
      <c r="F13" s="108">
        <v>79.634299999999996</v>
      </c>
    </row>
    <row r="14" spans="1:6">
      <c r="A14" s="123" t="s">
        <v>21</v>
      </c>
      <c r="B14" s="64" t="s">
        <v>1788</v>
      </c>
      <c r="C14" s="125"/>
      <c r="D14" s="42">
        <v>249</v>
      </c>
      <c r="E14" s="46">
        <v>15</v>
      </c>
      <c r="F14" s="108">
        <v>619.20934</v>
      </c>
    </row>
    <row r="15" spans="1:6">
      <c r="A15" s="123" t="s">
        <v>21</v>
      </c>
      <c r="B15" s="37" t="s">
        <v>1789</v>
      </c>
      <c r="C15" s="125"/>
      <c r="D15" s="42">
        <v>18</v>
      </c>
      <c r="E15" s="42">
        <v>15</v>
      </c>
      <c r="F15" s="42">
        <v>67.228999999999999</v>
      </c>
    </row>
    <row r="16" spans="1:6">
      <c r="A16" s="123" t="s">
        <v>21</v>
      </c>
      <c r="B16" s="64" t="s">
        <v>1617</v>
      </c>
      <c r="C16" s="125"/>
      <c r="D16" s="42">
        <v>135</v>
      </c>
      <c r="E16" s="42">
        <v>50</v>
      </c>
      <c r="F16" s="42">
        <v>402.19234999999998</v>
      </c>
    </row>
    <row r="17" spans="1:6">
      <c r="A17" s="123" t="s">
        <v>21</v>
      </c>
      <c r="B17" s="64" t="s">
        <v>1790</v>
      </c>
      <c r="C17" s="125"/>
      <c r="D17" s="42">
        <v>170</v>
      </c>
      <c r="E17" s="42">
        <v>15</v>
      </c>
      <c r="F17" s="42">
        <v>206.50668999999999</v>
      </c>
    </row>
    <row r="18" spans="1:6">
      <c r="A18" s="123" t="s">
        <v>21</v>
      </c>
      <c r="B18" s="64" t="s">
        <v>1791</v>
      </c>
      <c r="C18" s="125"/>
      <c r="D18" s="42">
        <v>75</v>
      </c>
      <c r="E18" s="42">
        <v>5</v>
      </c>
      <c r="F18" s="42">
        <v>150.62405999999999</v>
      </c>
    </row>
    <row r="19" spans="1:6">
      <c r="A19" s="123" t="s">
        <v>21</v>
      </c>
      <c r="B19" s="64" t="s">
        <v>1792</v>
      </c>
      <c r="C19" s="125"/>
      <c r="D19" s="42">
        <v>56</v>
      </c>
      <c r="E19" s="42">
        <v>25</v>
      </c>
      <c r="F19" s="42">
        <v>97.018410000000003</v>
      </c>
    </row>
    <row r="20" spans="1:6">
      <c r="A20" s="123" t="s">
        <v>21</v>
      </c>
      <c r="B20" s="64" t="s">
        <v>1793</v>
      </c>
      <c r="C20" s="125"/>
      <c r="D20" s="42">
        <v>75</v>
      </c>
      <c r="E20" s="42">
        <v>3</v>
      </c>
      <c r="F20" s="127">
        <v>111.55500000000001</v>
      </c>
    </row>
    <row r="21" spans="1:6">
      <c r="A21" s="123" t="s">
        <v>21</v>
      </c>
      <c r="B21" s="64" t="s">
        <v>1794</v>
      </c>
      <c r="C21" s="125"/>
      <c r="D21" s="42">
        <v>125</v>
      </c>
      <c r="E21" s="42">
        <v>15</v>
      </c>
      <c r="F21" s="42">
        <v>148.60158000000001</v>
      </c>
    </row>
    <row r="22" spans="1:6">
      <c r="A22" s="123" t="s">
        <v>21</v>
      </c>
      <c r="B22" s="64" t="s">
        <v>1795</v>
      </c>
      <c r="C22" s="125"/>
      <c r="D22" s="108">
        <v>28</v>
      </c>
      <c r="E22" s="42">
        <v>15</v>
      </c>
      <c r="F22" s="42">
        <v>206.27923999999999</v>
      </c>
    </row>
    <row r="23" spans="1:6">
      <c r="A23" s="123" t="s">
        <v>21</v>
      </c>
      <c r="B23" s="64" t="s">
        <v>1796</v>
      </c>
      <c r="C23" s="125"/>
      <c r="D23" s="42">
        <v>100.8</v>
      </c>
      <c r="E23" s="42">
        <v>7</v>
      </c>
      <c r="F23" s="42">
        <v>397.00599999999997</v>
      </c>
    </row>
    <row r="24" spans="1:6">
      <c r="A24" s="123" t="s">
        <v>21</v>
      </c>
      <c r="B24" s="64" t="s">
        <v>1797</v>
      </c>
      <c r="C24" s="125"/>
      <c r="D24" s="42">
        <v>91.1</v>
      </c>
      <c r="E24" s="42">
        <v>15</v>
      </c>
      <c r="F24" s="42">
        <v>233.82599999999999</v>
      </c>
    </row>
    <row r="25" spans="1:6">
      <c r="A25" s="123" t="s">
        <v>21</v>
      </c>
      <c r="B25" s="64" t="s">
        <v>1798</v>
      </c>
      <c r="C25" s="125"/>
      <c r="D25" s="108">
        <v>36</v>
      </c>
      <c r="E25" s="42">
        <v>7</v>
      </c>
      <c r="F25" s="42">
        <v>50.1175</v>
      </c>
    </row>
    <row r="26" spans="1:6">
      <c r="A26" s="123" t="s">
        <v>21</v>
      </c>
      <c r="B26" s="64" t="s">
        <v>1799</v>
      </c>
      <c r="C26" s="125"/>
      <c r="D26" s="108">
        <v>36</v>
      </c>
      <c r="E26" s="42">
        <v>15</v>
      </c>
      <c r="F26" s="42">
        <v>80.812989999999999</v>
      </c>
    </row>
    <row r="27" spans="1:6">
      <c r="A27" s="123" t="s">
        <v>21</v>
      </c>
      <c r="B27" s="64" t="s">
        <v>1800</v>
      </c>
      <c r="C27" s="125"/>
      <c r="D27" s="108">
        <v>42</v>
      </c>
      <c r="E27" s="42">
        <v>15</v>
      </c>
      <c r="F27" s="42">
        <v>90.437510000000003</v>
      </c>
    </row>
    <row r="28" spans="1:6">
      <c r="A28" s="123" t="s">
        <v>21</v>
      </c>
      <c r="B28" s="64" t="s">
        <v>1801</v>
      </c>
      <c r="C28" s="125"/>
      <c r="D28" s="108">
        <v>35</v>
      </c>
      <c r="E28" s="42">
        <v>3</v>
      </c>
      <c r="F28" s="42">
        <v>56.222700000000003</v>
      </c>
    </row>
    <row r="29" spans="1:6">
      <c r="A29" s="123" t="s">
        <v>21</v>
      </c>
      <c r="B29" s="64" t="s">
        <v>1802</v>
      </c>
      <c r="C29" s="125"/>
      <c r="D29" s="108">
        <v>80</v>
      </c>
      <c r="E29" s="42">
        <v>15</v>
      </c>
      <c r="F29" s="42">
        <v>66.846459999999993</v>
      </c>
    </row>
    <row r="30" spans="1:6">
      <c r="A30" s="123" t="s">
        <v>21</v>
      </c>
      <c r="B30" s="64" t="s">
        <v>1803</v>
      </c>
      <c r="C30" s="125"/>
      <c r="D30" s="108">
        <v>36</v>
      </c>
      <c r="E30" s="42">
        <v>15</v>
      </c>
      <c r="F30" s="42">
        <v>81.508049999999997</v>
      </c>
    </row>
    <row r="31" spans="1:6">
      <c r="A31" s="123" t="s">
        <v>21</v>
      </c>
      <c r="B31" s="64" t="s">
        <v>1804</v>
      </c>
      <c r="C31" s="125"/>
      <c r="D31" s="108">
        <v>36</v>
      </c>
      <c r="E31" s="42">
        <v>15</v>
      </c>
      <c r="F31" s="42">
        <v>69.296989999999994</v>
      </c>
    </row>
    <row r="32" spans="1:6">
      <c r="A32" s="123" t="s">
        <v>21</v>
      </c>
      <c r="B32" s="64" t="s">
        <v>1805</v>
      </c>
      <c r="C32" s="125"/>
      <c r="D32" s="108">
        <v>36</v>
      </c>
      <c r="E32" s="42">
        <v>5</v>
      </c>
      <c r="F32" s="42">
        <v>77.979069999999993</v>
      </c>
    </row>
    <row r="33" spans="1:6">
      <c r="A33" s="123" t="s">
        <v>21</v>
      </c>
      <c r="B33" s="64" t="s">
        <v>1806</v>
      </c>
      <c r="C33" s="125"/>
      <c r="D33" s="108">
        <v>5</v>
      </c>
      <c r="E33" s="42">
        <v>15</v>
      </c>
      <c r="F33" s="42">
        <v>89.219740000000002</v>
      </c>
    </row>
    <row r="34" spans="1:6">
      <c r="A34" s="123" t="s">
        <v>21</v>
      </c>
      <c r="B34" s="64" t="s">
        <v>1807</v>
      </c>
      <c r="C34" s="125"/>
      <c r="D34" s="108">
        <v>160</v>
      </c>
      <c r="E34" s="42">
        <v>5</v>
      </c>
      <c r="F34" s="42">
        <v>119.18884</v>
      </c>
    </row>
    <row r="35" spans="1:6">
      <c r="A35" s="123" t="s">
        <v>21</v>
      </c>
      <c r="B35" s="64" t="s">
        <v>1808</v>
      </c>
      <c r="C35" s="125"/>
      <c r="D35" s="108">
        <v>52</v>
      </c>
      <c r="E35" s="42">
        <v>15</v>
      </c>
      <c r="F35" s="42">
        <v>97.883880000000005</v>
      </c>
    </row>
    <row r="36" spans="1:6">
      <c r="A36" s="123" t="s">
        <v>21</v>
      </c>
      <c r="B36" s="64" t="s">
        <v>1809</v>
      </c>
      <c r="C36" s="125"/>
      <c r="D36" s="108">
        <v>109.2</v>
      </c>
      <c r="E36" s="42">
        <v>7</v>
      </c>
      <c r="F36" s="42">
        <v>218.63722000000001</v>
      </c>
    </row>
    <row r="37" spans="1:6">
      <c r="A37" s="123" t="s">
        <v>21</v>
      </c>
      <c r="B37" s="64" t="s">
        <v>1810</v>
      </c>
      <c r="C37" s="125"/>
      <c r="D37" s="108">
        <v>80</v>
      </c>
      <c r="E37" s="42">
        <v>9</v>
      </c>
      <c r="F37" s="42">
        <v>109.8104</v>
      </c>
    </row>
    <row r="38" spans="1:6">
      <c r="A38" s="123" t="s">
        <v>21</v>
      </c>
      <c r="B38" s="64" t="s">
        <v>1811</v>
      </c>
      <c r="C38" s="125"/>
      <c r="D38" s="128">
        <v>36</v>
      </c>
      <c r="E38" s="42">
        <v>15</v>
      </c>
      <c r="F38" s="42">
        <v>60.381570000000004</v>
      </c>
    </row>
    <row r="39" spans="1:6">
      <c r="A39" s="123" t="s">
        <v>21</v>
      </c>
      <c r="B39" s="64" t="s">
        <v>1812</v>
      </c>
      <c r="C39" s="125"/>
      <c r="D39" s="108">
        <v>36</v>
      </c>
      <c r="E39" s="42">
        <v>15</v>
      </c>
      <c r="F39" s="42">
        <v>45.814529999999998</v>
      </c>
    </row>
    <row r="40" spans="1:6">
      <c r="A40" s="123" t="s">
        <v>21</v>
      </c>
      <c r="B40" s="64" t="s">
        <v>1813</v>
      </c>
      <c r="C40" s="125"/>
      <c r="D40" s="108">
        <v>60</v>
      </c>
      <c r="E40" s="46">
        <v>10</v>
      </c>
      <c r="F40" s="42">
        <v>91.861009999999993</v>
      </c>
    </row>
    <row r="41" spans="1:6">
      <c r="A41" s="123" t="s">
        <v>21</v>
      </c>
      <c r="B41" s="64" t="s">
        <v>1814</v>
      </c>
      <c r="C41" s="125"/>
      <c r="D41" s="108">
        <v>89</v>
      </c>
      <c r="E41" s="42">
        <v>15</v>
      </c>
      <c r="F41" s="108">
        <v>136.69897</v>
      </c>
    </row>
    <row r="42" spans="1:6">
      <c r="A42" s="123" t="s">
        <v>21</v>
      </c>
      <c r="B42" s="64" t="s">
        <v>1815</v>
      </c>
      <c r="C42" s="125"/>
      <c r="D42" s="108">
        <v>57</v>
      </c>
      <c r="E42" s="46">
        <v>15</v>
      </c>
      <c r="F42" s="108">
        <v>110.52682</v>
      </c>
    </row>
    <row r="43" spans="1:6">
      <c r="A43" s="123" t="s">
        <v>21</v>
      </c>
      <c r="B43" s="64" t="s">
        <v>1816</v>
      </c>
      <c r="C43" s="125"/>
      <c r="D43" s="108">
        <v>39</v>
      </c>
      <c r="E43" s="42">
        <v>15</v>
      </c>
      <c r="F43" s="108">
        <v>87.99812</v>
      </c>
    </row>
    <row r="44" spans="1:6">
      <c r="A44" s="123" t="s">
        <v>21</v>
      </c>
      <c r="B44" s="64" t="s">
        <v>401</v>
      </c>
      <c r="C44" s="125"/>
      <c r="D44" s="108">
        <v>20</v>
      </c>
      <c r="E44" s="46">
        <v>15</v>
      </c>
      <c r="F44" s="108">
        <v>49.785469999999997</v>
      </c>
    </row>
    <row r="45" spans="1:6">
      <c r="A45" s="123" t="s">
        <v>21</v>
      </c>
      <c r="B45" s="64" t="s">
        <v>903</v>
      </c>
      <c r="C45" s="125"/>
      <c r="D45" s="108">
        <v>150</v>
      </c>
      <c r="E45" s="46">
        <v>60</v>
      </c>
      <c r="F45" s="108">
        <v>237.46963</v>
      </c>
    </row>
    <row r="46" spans="1:6">
      <c r="A46" s="123" t="s">
        <v>21</v>
      </c>
      <c r="B46" s="64" t="s">
        <v>1817</v>
      </c>
      <c r="C46" s="125"/>
      <c r="D46" s="108">
        <v>84</v>
      </c>
      <c r="E46" s="46">
        <v>15</v>
      </c>
      <c r="F46" s="108">
        <v>134.43589</v>
      </c>
    </row>
    <row r="47" spans="1:6">
      <c r="A47" s="123" t="s">
        <v>21</v>
      </c>
      <c r="B47" s="64" t="s">
        <v>1818</v>
      </c>
      <c r="C47" s="125"/>
      <c r="D47" s="108">
        <v>39</v>
      </c>
      <c r="E47" s="42">
        <v>7</v>
      </c>
      <c r="F47" s="42">
        <v>36.223570000000002</v>
      </c>
    </row>
    <row r="48" spans="1:6">
      <c r="A48" s="123" t="s">
        <v>21</v>
      </c>
      <c r="B48" s="64" t="s">
        <v>1819</v>
      </c>
      <c r="C48" s="125"/>
      <c r="D48" s="108">
        <v>86</v>
      </c>
      <c r="E48" s="42">
        <v>10</v>
      </c>
      <c r="F48" s="42">
        <v>121.14792</v>
      </c>
    </row>
    <row r="49" spans="1:6">
      <c r="A49" s="123" t="s">
        <v>21</v>
      </c>
      <c r="B49" s="64" t="s">
        <v>1820</v>
      </c>
      <c r="C49" s="125"/>
      <c r="D49" s="108">
        <v>78</v>
      </c>
      <c r="E49" s="42">
        <v>15</v>
      </c>
      <c r="F49" s="42">
        <v>128.32135</v>
      </c>
    </row>
    <row r="50" spans="1:6">
      <c r="A50" s="123" t="s">
        <v>21</v>
      </c>
      <c r="B50" s="64" t="s">
        <v>1821</v>
      </c>
      <c r="C50" s="125"/>
      <c r="D50" s="108">
        <v>43</v>
      </c>
      <c r="E50" s="42">
        <v>15</v>
      </c>
      <c r="F50" s="42">
        <v>50.385559999999998</v>
      </c>
    </row>
    <row r="51" spans="1:6">
      <c r="A51" s="123" t="s">
        <v>21</v>
      </c>
      <c r="B51" s="64" t="s">
        <v>1822</v>
      </c>
      <c r="C51" s="125"/>
      <c r="D51" s="108">
        <v>25</v>
      </c>
      <c r="E51" s="46">
        <v>7</v>
      </c>
      <c r="F51" s="108">
        <v>32.835819999999998</v>
      </c>
    </row>
    <row r="52" spans="1:6">
      <c r="A52" s="123" t="s">
        <v>21</v>
      </c>
      <c r="B52" s="64" t="s">
        <v>1823</v>
      </c>
      <c r="C52" s="125"/>
      <c r="D52" s="108">
        <v>30</v>
      </c>
      <c r="E52" s="42">
        <v>15</v>
      </c>
      <c r="F52" s="42">
        <v>52.56559</v>
      </c>
    </row>
    <row r="53" spans="1:6">
      <c r="A53" s="123" t="s">
        <v>21</v>
      </c>
      <c r="B53" s="64" t="s">
        <v>1824</v>
      </c>
      <c r="C53" s="125"/>
      <c r="D53" s="108">
        <v>33</v>
      </c>
      <c r="E53" s="42">
        <v>12</v>
      </c>
      <c r="F53" s="42">
        <v>39.203490000000002</v>
      </c>
    </row>
    <row r="54" spans="1:6">
      <c r="A54" s="123" t="s">
        <v>21</v>
      </c>
      <c r="B54" s="64" t="s">
        <v>1825</v>
      </c>
      <c r="C54" s="125"/>
      <c r="D54" s="108">
        <v>39</v>
      </c>
      <c r="E54" s="42">
        <v>15</v>
      </c>
      <c r="F54" s="42">
        <v>44.382170000000002</v>
      </c>
    </row>
    <row r="55" spans="1:6">
      <c r="A55" s="123" t="s">
        <v>21</v>
      </c>
      <c r="B55" s="64" t="s">
        <v>1826</v>
      </c>
      <c r="C55" s="125"/>
      <c r="D55" s="128">
        <v>80</v>
      </c>
      <c r="E55" s="42">
        <v>3</v>
      </c>
      <c r="F55" s="42">
        <v>93.665559999999999</v>
      </c>
    </row>
    <row r="56" spans="1:6">
      <c r="A56" s="123" t="s">
        <v>21</v>
      </c>
      <c r="B56" s="64" t="s">
        <v>1827</v>
      </c>
      <c r="C56" s="125"/>
      <c r="D56" s="108">
        <v>38</v>
      </c>
      <c r="E56" s="42">
        <v>15</v>
      </c>
      <c r="F56" s="42">
        <v>64.615570000000005</v>
      </c>
    </row>
    <row r="57" spans="1:6">
      <c r="A57" s="123" t="s">
        <v>21</v>
      </c>
      <c r="B57" s="64" t="s">
        <v>1828</v>
      </c>
      <c r="C57" s="125"/>
      <c r="D57" s="108">
        <v>24</v>
      </c>
      <c r="E57" s="42">
        <v>15</v>
      </c>
      <c r="F57" s="42">
        <v>64.007540000000006</v>
      </c>
    </row>
    <row r="58" spans="1:6">
      <c r="A58" s="123" t="s">
        <v>21</v>
      </c>
      <c r="B58" s="64" t="s">
        <v>1829</v>
      </c>
      <c r="C58" s="125"/>
      <c r="D58" s="108">
        <v>28</v>
      </c>
      <c r="E58" s="42">
        <v>15</v>
      </c>
      <c r="F58" s="42">
        <v>61.28331</v>
      </c>
    </row>
    <row r="59" spans="1:6">
      <c r="A59" s="123" t="s">
        <v>21</v>
      </c>
      <c r="B59" s="64" t="s">
        <v>1830</v>
      </c>
      <c r="C59" s="125"/>
      <c r="D59" s="108">
        <v>33</v>
      </c>
      <c r="E59" s="42">
        <v>15</v>
      </c>
      <c r="F59" s="42">
        <v>57.482790000000001</v>
      </c>
    </row>
    <row r="60" spans="1:6">
      <c r="A60" s="123" t="s">
        <v>21</v>
      </c>
      <c r="B60" s="64" t="s">
        <v>1831</v>
      </c>
      <c r="C60" s="125"/>
      <c r="D60" s="108">
        <v>53</v>
      </c>
      <c r="E60" s="42">
        <v>15</v>
      </c>
      <c r="F60" s="42">
        <v>92.585279999999997</v>
      </c>
    </row>
    <row r="61" spans="1:6">
      <c r="A61" s="123" t="s">
        <v>21</v>
      </c>
      <c r="B61" s="64" t="s">
        <v>1832</v>
      </c>
      <c r="C61" s="125"/>
      <c r="D61" s="108">
        <v>26</v>
      </c>
      <c r="E61" s="42">
        <v>15</v>
      </c>
      <c r="F61" s="42">
        <v>44.31568</v>
      </c>
    </row>
    <row r="62" spans="1:6">
      <c r="A62" s="123" t="s">
        <v>21</v>
      </c>
      <c r="B62" s="64" t="s">
        <v>1833</v>
      </c>
      <c r="C62" s="125"/>
      <c r="D62" s="108">
        <v>52</v>
      </c>
      <c r="E62" s="42">
        <v>5</v>
      </c>
      <c r="F62" s="108">
        <v>89.006180000000001</v>
      </c>
    </row>
    <row r="63" spans="1:6">
      <c r="A63" s="123" t="s">
        <v>21</v>
      </c>
      <c r="B63" s="64" t="s">
        <v>1834</v>
      </c>
      <c r="C63" s="125"/>
      <c r="D63" s="108">
        <v>31</v>
      </c>
      <c r="E63" s="42">
        <v>15</v>
      </c>
      <c r="F63" s="110">
        <v>30.450589999999998</v>
      </c>
    </row>
    <row r="64" spans="1:6" ht="126">
      <c r="A64" s="19"/>
      <c r="B64" s="119" t="s">
        <v>773</v>
      </c>
      <c r="C64" s="120"/>
      <c r="D64" s="121">
        <f>SUM(D65:D106)</f>
        <v>10499.119999999999</v>
      </c>
      <c r="E64" s="121">
        <f>SUM(E65:E106)</f>
        <v>1225</v>
      </c>
      <c r="F64" s="122">
        <f>SUM(F65:F106)</f>
        <v>14636.893500000002</v>
      </c>
    </row>
    <row r="65" spans="1:6">
      <c r="A65" s="123" t="s">
        <v>22</v>
      </c>
      <c r="B65" s="64" t="s">
        <v>286</v>
      </c>
      <c r="C65" s="125"/>
      <c r="D65" s="42">
        <v>270.52</v>
      </c>
      <c r="E65" s="46">
        <v>150</v>
      </c>
      <c r="F65" s="42">
        <v>297.71208999999999</v>
      </c>
    </row>
    <row r="66" spans="1:6">
      <c r="A66" s="123" t="s">
        <v>22</v>
      </c>
      <c r="B66" s="64" t="s">
        <v>1835</v>
      </c>
      <c r="C66" s="125"/>
      <c r="D66" s="42">
        <v>281</v>
      </c>
      <c r="E66" s="46">
        <v>15</v>
      </c>
      <c r="F66" s="108">
        <v>656.48909000000003</v>
      </c>
    </row>
    <row r="67" spans="1:6">
      <c r="A67" s="123" t="s">
        <v>22</v>
      </c>
      <c r="B67" s="37" t="s">
        <v>1836</v>
      </c>
      <c r="C67" s="125"/>
      <c r="D67" s="42">
        <v>383</v>
      </c>
      <c r="E67" s="42">
        <v>45</v>
      </c>
      <c r="F67" s="108">
        <v>629.04796999999996</v>
      </c>
    </row>
    <row r="68" spans="1:6">
      <c r="A68" s="123" t="s">
        <v>22</v>
      </c>
      <c r="B68" s="64" t="s">
        <v>1837</v>
      </c>
      <c r="C68" s="125"/>
      <c r="D68" s="42">
        <v>242.8</v>
      </c>
      <c r="E68" s="42">
        <v>50</v>
      </c>
      <c r="F68" s="42">
        <v>290.25673</v>
      </c>
    </row>
    <row r="69" spans="1:6">
      <c r="A69" s="123" t="s">
        <v>22</v>
      </c>
      <c r="B69" s="64" t="s">
        <v>1838</v>
      </c>
      <c r="C69" s="125"/>
      <c r="D69" s="42">
        <v>182.1</v>
      </c>
      <c r="E69" s="42">
        <v>50</v>
      </c>
      <c r="F69" s="42">
        <v>499.57670999999999</v>
      </c>
    </row>
    <row r="70" spans="1:6">
      <c r="A70" s="123" t="s">
        <v>22</v>
      </c>
      <c r="B70" s="64" t="s">
        <v>1839</v>
      </c>
      <c r="C70" s="125"/>
      <c r="D70" s="129">
        <v>85</v>
      </c>
      <c r="E70" s="42">
        <v>30</v>
      </c>
      <c r="F70" s="42">
        <v>282.92525000000001</v>
      </c>
    </row>
    <row r="71" spans="1:6">
      <c r="A71" s="123" t="s">
        <v>22</v>
      </c>
      <c r="B71" s="64" t="s">
        <v>1840</v>
      </c>
      <c r="C71" s="125"/>
      <c r="D71" s="42">
        <v>22.5</v>
      </c>
      <c r="E71" s="42">
        <v>5</v>
      </c>
      <c r="F71" s="42">
        <v>152.04005000000001</v>
      </c>
    </row>
    <row r="72" spans="1:6">
      <c r="A72" s="123" t="s">
        <v>22</v>
      </c>
      <c r="B72" s="37" t="s">
        <v>1841</v>
      </c>
      <c r="C72" s="125"/>
      <c r="D72" s="42">
        <v>325</v>
      </c>
      <c r="E72" s="42">
        <v>7</v>
      </c>
      <c r="F72" s="42">
        <v>372.38477999999998</v>
      </c>
    </row>
    <row r="73" spans="1:6">
      <c r="A73" s="123" t="s">
        <v>22</v>
      </c>
      <c r="B73" s="64" t="s">
        <v>1842</v>
      </c>
      <c r="C73" s="125"/>
      <c r="D73" s="42">
        <v>265</v>
      </c>
      <c r="E73" s="42">
        <v>15</v>
      </c>
      <c r="F73" s="42">
        <v>377.22940999999997</v>
      </c>
    </row>
    <row r="74" spans="1:6">
      <c r="A74" s="123" t="s">
        <v>22</v>
      </c>
      <c r="B74" s="64" t="s">
        <v>1843</v>
      </c>
      <c r="C74" s="125"/>
      <c r="D74" s="42">
        <v>115</v>
      </c>
      <c r="E74" s="42">
        <v>15</v>
      </c>
      <c r="F74" s="42">
        <v>266.4067</v>
      </c>
    </row>
    <row r="75" spans="1:6">
      <c r="A75" s="123" t="s">
        <v>22</v>
      </c>
      <c r="B75" s="64" t="s">
        <v>1844</v>
      </c>
      <c r="C75" s="125"/>
      <c r="D75" s="42">
        <v>510</v>
      </c>
      <c r="E75" s="104">
        <v>15</v>
      </c>
      <c r="F75" s="104">
        <v>269.55873000000003</v>
      </c>
    </row>
    <row r="76" spans="1:6">
      <c r="A76" s="123" t="s">
        <v>22</v>
      </c>
      <c r="B76" s="37" t="s">
        <v>1845</v>
      </c>
      <c r="C76" s="125"/>
      <c r="D76" s="42">
        <v>525</v>
      </c>
      <c r="E76" s="42">
        <v>15</v>
      </c>
      <c r="F76" s="42">
        <v>661.50521000000003</v>
      </c>
    </row>
    <row r="77" spans="1:6">
      <c r="A77" s="123" t="s">
        <v>22</v>
      </c>
      <c r="B77" s="64" t="s">
        <v>1846</v>
      </c>
      <c r="C77" s="125"/>
      <c r="D77" s="42">
        <v>120</v>
      </c>
      <c r="E77" s="42">
        <v>15</v>
      </c>
      <c r="F77" s="42">
        <v>182.61363</v>
      </c>
    </row>
    <row r="78" spans="1:6">
      <c r="A78" s="123" t="s">
        <v>22</v>
      </c>
      <c r="B78" s="64" t="s">
        <v>1847</v>
      </c>
      <c r="C78" s="125"/>
      <c r="D78" s="42">
        <v>245</v>
      </c>
      <c r="E78" s="42">
        <v>15</v>
      </c>
      <c r="F78" s="42">
        <v>394.68475999999998</v>
      </c>
    </row>
    <row r="79" spans="1:6">
      <c r="A79" s="123" t="s">
        <v>22</v>
      </c>
      <c r="B79" s="64" t="s">
        <v>1848</v>
      </c>
      <c r="C79" s="130"/>
      <c r="D79" s="42">
        <v>624</v>
      </c>
      <c r="E79" s="42">
        <v>2</v>
      </c>
      <c r="F79" s="42">
        <v>451.85852</v>
      </c>
    </row>
    <row r="80" spans="1:6">
      <c r="A80" s="123" t="s">
        <v>22</v>
      </c>
      <c r="B80" s="37" t="s">
        <v>1849</v>
      </c>
      <c r="C80" s="130"/>
      <c r="D80" s="42">
        <v>225</v>
      </c>
      <c r="E80" s="42">
        <v>15</v>
      </c>
      <c r="F80" s="42">
        <v>230.05287999999999</v>
      </c>
    </row>
    <row r="81" spans="1:6">
      <c r="A81" s="123" t="s">
        <v>22</v>
      </c>
      <c r="B81" s="64" t="s">
        <v>1850</v>
      </c>
      <c r="C81" s="130"/>
      <c r="D81" s="42">
        <v>275</v>
      </c>
      <c r="E81" s="42">
        <v>149</v>
      </c>
      <c r="F81" s="42">
        <v>395.78313000000003</v>
      </c>
    </row>
    <row r="82" spans="1:6">
      <c r="A82" s="123" t="s">
        <v>22</v>
      </c>
      <c r="B82" s="64" t="s">
        <v>191</v>
      </c>
      <c r="C82" s="130"/>
      <c r="D82" s="42">
        <v>223</v>
      </c>
      <c r="E82" s="42">
        <v>15</v>
      </c>
      <c r="F82" s="42">
        <v>437.11500000000001</v>
      </c>
    </row>
    <row r="83" spans="1:6">
      <c r="A83" s="123" t="s">
        <v>22</v>
      </c>
      <c r="B83" s="64" t="s">
        <v>1851</v>
      </c>
      <c r="C83" s="130"/>
      <c r="D83" s="42">
        <v>113.4</v>
      </c>
      <c r="E83" s="42">
        <v>15</v>
      </c>
      <c r="F83" s="42">
        <v>238.90300999999999</v>
      </c>
    </row>
    <row r="84" spans="1:6">
      <c r="A84" s="123" t="s">
        <v>22</v>
      </c>
      <c r="B84" s="64" t="s">
        <v>1852</v>
      </c>
      <c r="C84" s="130"/>
      <c r="D84" s="42">
        <v>19</v>
      </c>
      <c r="E84" s="42">
        <v>3</v>
      </c>
      <c r="F84" s="42">
        <v>71.256330000000005</v>
      </c>
    </row>
    <row r="85" spans="1:6">
      <c r="A85" s="123" t="s">
        <v>22</v>
      </c>
      <c r="B85" s="64" t="s">
        <v>1853</v>
      </c>
      <c r="C85" s="130"/>
      <c r="D85" s="108">
        <v>245</v>
      </c>
      <c r="E85" s="42">
        <v>15</v>
      </c>
      <c r="F85" s="42">
        <v>400.17099999999999</v>
      </c>
    </row>
    <row r="86" spans="1:6">
      <c r="A86" s="123" t="s">
        <v>22</v>
      </c>
      <c r="B86" s="64" t="s">
        <v>1854</v>
      </c>
      <c r="C86" s="130"/>
      <c r="D86" s="42">
        <v>315.3</v>
      </c>
      <c r="E86" s="42">
        <v>15</v>
      </c>
      <c r="F86" s="42">
        <v>835.62</v>
      </c>
    </row>
    <row r="87" spans="1:6">
      <c r="A87" s="123" t="s">
        <v>22</v>
      </c>
      <c r="B87" s="64" t="s">
        <v>103</v>
      </c>
      <c r="C87" s="130"/>
      <c r="D87" s="42">
        <v>391</v>
      </c>
      <c r="E87" s="42">
        <v>40</v>
      </c>
      <c r="F87" s="42">
        <v>1020.4077</v>
      </c>
    </row>
    <row r="88" spans="1:6">
      <c r="A88" s="123" t="s">
        <v>22</v>
      </c>
      <c r="B88" s="64" t="s">
        <v>1855</v>
      </c>
      <c r="C88" s="130"/>
      <c r="D88" s="108">
        <v>181</v>
      </c>
      <c r="E88" s="42">
        <v>15</v>
      </c>
      <c r="F88" s="42">
        <v>174.88810000000001</v>
      </c>
    </row>
    <row r="89" spans="1:6">
      <c r="A89" s="123" t="s">
        <v>22</v>
      </c>
      <c r="B89" s="64" t="s">
        <v>1856</v>
      </c>
      <c r="C89" s="130"/>
      <c r="D89" s="108">
        <v>435</v>
      </c>
      <c r="E89" s="42">
        <v>15</v>
      </c>
      <c r="F89" s="42">
        <v>300.43349999999998</v>
      </c>
    </row>
    <row r="90" spans="1:6">
      <c r="A90" s="123" t="s">
        <v>22</v>
      </c>
      <c r="B90" s="37" t="s">
        <v>1857</v>
      </c>
      <c r="C90" s="130"/>
      <c r="D90" s="108">
        <v>80</v>
      </c>
      <c r="E90" s="42">
        <v>150</v>
      </c>
      <c r="F90" s="108">
        <v>145.53898000000001</v>
      </c>
    </row>
    <row r="91" spans="1:6">
      <c r="A91" s="123" t="s">
        <v>22</v>
      </c>
      <c r="B91" s="37" t="s">
        <v>126</v>
      </c>
      <c r="C91" s="130"/>
      <c r="D91" s="108">
        <v>105</v>
      </c>
      <c r="E91" s="42">
        <v>50</v>
      </c>
      <c r="F91" s="42">
        <v>511.97406999999998</v>
      </c>
    </row>
    <row r="92" spans="1:6">
      <c r="A92" s="123" t="s">
        <v>22</v>
      </c>
      <c r="B92" s="64" t="s">
        <v>1858</v>
      </c>
      <c r="C92" s="130"/>
      <c r="D92" s="108">
        <v>155</v>
      </c>
      <c r="E92" s="42">
        <v>2</v>
      </c>
      <c r="F92" s="42">
        <v>262.60692</v>
      </c>
    </row>
    <row r="93" spans="1:6">
      <c r="A93" s="123" t="s">
        <v>22</v>
      </c>
      <c r="B93" s="64" t="s">
        <v>1859</v>
      </c>
      <c r="C93" s="130"/>
      <c r="D93" s="108">
        <v>95</v>
      </c>
      <c r="E93" s="46">
        <v>15</v>
      </c>
      <c r="F93" s="42">
        <v>121.10066</v>
      </c>
    </row>
    <row r="94" spans="1:6">
      <c r="A94" s="123" t="s">
        <v>22</v>
      </c>
      <c r="B94" s="64" t="s">
        <v>1860</v>
      </c>
      <c r="C94" s="130"/>
      <c r="D94" s="108">
        <v>198</v>
      </c>
      <c r="E94" s="46">
        <v>15</v>
      </c>
      <c r="F94" s="108">
        <v>285.03453999999999</v>
      </c>
    </row>
    <row r="95" spans="1:6">
      <c r="A95" s="123" t="s">
        <v>22</v>
      </c>
      <c r="B95" s="64" t="s">
        <v>1861</v>
      </c>
      <c r="C95" s="130"/>
      <c r="D95" s="108">
        <v>385</v>
      </c>
      <c r="E95" s="46">
        <v>15</v>
      </c>
      <c r="F95" s="108">
        <v>503.74426</v>
      </c>
    </row>
    <row r="96" spans="1:6">
      <c r="A96" s="123" t="s">
        <v>22</v>
      </c>
      <c r="B96" s="64" t="s">
        <v>1862</v>
      </c>
      <c r="C96" s="130"/>
      <c r="D96" s="108">
        <v>168.5</v>
      </c>
      <c r="E96" s="46">
        <v>45</v>
      </c>
      <c r="F96" s="108">
        <v>404.18732999999997</v>
      </c>
    </row>
    <row r="97" spans="1:6">
      <c r="A97" s="123" t="s">
        <v>22</v>
      </c>
      <c r="B97" s="64" t="s">
        <v>1863</v>
      </c>
      <c r="C97" s="130"/>
      <c r="D97" s="108">
        <v>367</v>
      </c>
      <c r="E97" s="46">
        <v>50</v>
      </c>
      <c r="F97" s="108">
        <v>495.13105999999999</v>
      </c>
    </row>
    <row r="98" spans="1:6">
      <c r="A98" s="123" t="s">
        <v>22</v>
      </c>
      <c r="B98" s="64" t="s">
        <v>1864</v>
      </c>
      <c r="C98" s="130"/>
      <c r="D98" s="108">
        <v>190</v>
      </c>
      <c r="E98" s="46">
        <v>7</v>
      </c>
      <c r="F98" s="108">
        <v>105.03719</v>
      </c>
    </row>
    <row r="99" spans="1:6">
      <c r="A99" s="123" t="s">
        <v>22</v>
      </c>
      <c r="B99" s="64" t="s">
        <v>1865</v>
      </c>
      <c r="C99" s="130"/>
      <c r="D99" s="108">
        <v>160</v>
      </c>
      <c r="E99" s="46">
        <v>15</v>
      </c>
      <c r="F99" s="108">
        <v>120.72637</v>
      </c>
    </row>
    <row r="100" spans="1:6">
      <c r="A100" s="123" t="s">
        <v>22</v>
      </c>
      <c r="B100" s="64" t="s">
        <v>1866</v>
      </c>
      <c r="C100" s="130"/>
      <c r="D100" s="108">
        <v>537</v>
      </c>
      <c r="E100" s="42">
        <v>15</v>
      </c>
      <c r="F100" s="42">
        <v>315.04237999999998</v>
      </c>
    </row>
    <row r="101" spans="1:6">
      <c r="A101" s="123" t="s">
        <v>22</v>
      </c>
      <c r="B101" s="64" t="s">
        <v>1867</v>
      </c>
      <c r="C101" s="130"/>
      <c r="D101" s="108">
        <v>358</v>
      </c>
      <c r="E101" s="42">
        <v>15</v>
      </c>
      <c r="F101" s="42">
        <v>186.77668</v>
      </c>
    </row>
    <row r="102" spans="1:6">
      <c r="A102" s="123" t="s">
        <v>22</v>
      </c>
      <c r="B102" s="64" t="s">
        <v>1868</v>
      </c>
      <c r="C102" s="130"/>
      <c r="D102" s="108">
        <v>215</v>
      </c>
      <c r="E102" s="126">
        <v>5</v>
      </c>
      <c r="F102" s="108">
        <v>299.36297999999999</v>
      </c>
    </row>
    <row r="103" spans="1:6">
      <c r="A103" s="123" t="s">
        <v>22</v>
      </c>
      <c r="B103" s="64" t="s">
        <v>1869</v>
      </c>
      <c r="C103" s="130"/>
      <c r="D103" s="108">
        <v>235</v>
      </c>
      <c r="E103" s="126">
        <v>15</v>
      </c>
      <c r="F103" s="108">
        <v>242.42078000000001</v>
      </c>
    </row>
    <row r="104" spans="1:6">
      <c r="A104" s="123" t="s">
        <v>22</v>
      </c>
      <c r="B104" s="64" t="s">
        <v>1870</v>
      </c>
      <c r="C104" s="130"/>
      <c r="D104" s="108">
        <v>321</v>
      </c>
      <c r="E104" s="42">
        <v>15</v>
      </c>
      <c r="F104" s="42">
        <v>350.58913999999999</v>
      </c>
    </row>
    <row r="105" spans="1:6">
      <c r="A105" s="123" t="s">
        <v>22</v>
      </c>
      <c r="B105" s="64" t="s">
        <v>1871</v>
      </c>
      <c r="C105" s="130"/>
      <c r="D105" s="108">
        <v>240</v>
      </c>
      <c r="E105" s="42">
        <v>40</v>
      </c>
      <c r="F105" s="42">
        <v>324.63001000000003</v>
      </c>
    </row>
    <row r="106" spans="1:6">
      <c r="A106" s="123" t="s">
        <v>22</v>
      </c>
      <c r="B106" s="64" t="s">
        <v>1872</v>
      </c>
      <c r="C106" s="130"/>
      <c r="D106" s="108">
        <v>71</v>
      </c>
      <c r="E106" s="42">
        <v>15</v>
      </c>
      <c r="F106" s="42">
        <v>74.069869999999995</v>
      </c>
    </row>
    <row r="107" spans="1:6" ht="94.5">
      <c r="A107" s="19"/>
      <c r="B107" s="15" t="s">
        <v>923</v>
      </c>
      <c r="C107" s="120"/>
      <c r="D107" s="121">
        <f>SUM(D108:D113)</f>
        <v>350</v>
      </c>
      <c r="E107" s="131">
        <f>SUM(E108:E113)</f>
        <v>85</v>
      </c>
      <c r="F107" s="122">
        <f>SUM(F108:F113)</f>
        <v>571.95101</v>
      </c>
    </row>
    <row r="108" spans="1:6">
      <c r="A108" s="123" t="s">
        <v>24</v>
      </c>
      <c r="B108" s="64" t="s">
        <v>1873</v>
      </c>
      <c r="C108" s="132"/>
      <c r="D108" s="42">
        <v>28</v>
      </c>
      <c r="E108" s="42">
        <v>15</v>
      </c>
      <c r="F108" s="42">
        <v>95.05395</v>
      </c>
    </row>
    <row r="109" spans="1:6">
      <c r="A109" s="123" t="s">
        <v>24</v>
      </c>
      <c r="B109" s="64" t="s">
        <v>1874</v>
      </c>
      <c r="C109" s="133"/>
      <c r="D109" s="108">
        <v>41</v>
      </c>
      <c r="E109" s="42">
        <v>10</v>
      </c>
      <c r="F109" s="42">
        <v>42.910429999999998</v>
      </c>
    </row>
    <row r="110" spans="1:6">
      <c r="A110" s="123" t="s">
        <v>24</v>
      </c>
      <c r="B110" s="64" t="s">
        <v>1875</v>
      </c>
      <c r="C110" s="133"/>
      <c r="D110" s="108">
        <v>42</v>
      </c>
      <c r="E110" s="42">
        <v>15</v>
      </c>
      <c r="F110" s="42">
        <v>61.036990000000003</v>
      </c>
    </row>
    <row r="111" spans="1:6">
      <c r="A111" s="123" t="s">
        <v>24</v>
      </c>
      <c r="B111" s="64" t="s">
        <v>1876</v>
      </c>
      <c r="C111" s="133"/>
      <c r="D111" s="108">
        <v>127</v>
      </c>
      <c r="E111" s="42">
        <v>15</v>
      </c>
      <c r="F111" s="42">
        <v>93.580789999999993</v>
      </c>
    </row>
    <row r="112" spans="1:6">
      <c r="A112" s="123" t="s">
        <v>24</v>
      </c>
      <c r="B112" s="64" t="s">
        <v>1877</v>
      </c>
      <c r="C112" s="133"/>
      <c r="D112" s="108">
        <v>41</v>
      </c>
      <c r="E112" s="42">
        <v>15</v>
      </c>
      <c r="F112" s="42">
        <v>52.0488</v>
      </c>
    </row>
    <row r="113" spans="1:6">
      <c r="A113" s="123" t="s">
        <v>24</v>
      </c>
      <c r="B113" s="64" t="s">
        <v>1878</v>
      </c>
      <c r="C113" s="133"/>
      <c r="D113" s="108">
        <v>71</v>
      </c>
      <c r="E113" s="46">
        <v>15</v>
      </c>
      <c r="F113" s="108">
        <v>227.32005000000001</v>
      </c>
    </row>
    <row r="114" spans="1:6" ht="94.5">
      <c r="A114" s="19"/>
      <c r="B114" s="15" t="s">
        <v>930</v>
      </c>
      <c r="C114" s="120"/>
      <c r="D114" s="121">
        <f>SUM(D115:D128)</f>
        <v>2678.1400000000003</v>
      </c>
      <c r="E114" s="131">
        <f>SUM(E115:E128)</f>
        <v>797</v>
      </c>
      <c r="F114" s="122">
        <f>SUM(F115:F128)</f>
        <v>2857.6950700000002</v>
      </c>
    </row>
    <row r="115" spans="1:6">
      <c r="A115" s="123" t="s">
        <v>23</v>
      </c>
      <c r="B115" s="64" t="s">
        <v>1879</v>
      </c>
      <c r="C115" s="125"/>
      <c r="D115" s="42">
        <v>230</v>
      </c>
      <c r="E115" s="42">
        <v>70</v>
      </c>
      <c r="F115" s="42">
        <v>185.13695000000001</v>
      </c>
    </row>
    <row r="116" spans="1:6">
      <c r="A116" s="123" t="s">
        <v>23</v>
      </c>
      <c r="B116" s="64" t="s">
        <v>1880</v>
      </c>
      <c r="C116" s="125"/>
      <c r="D116" s="42">
        <v>255</v>
      </c>
      <c r="E116" s="42">
        <v>35</v>
      </c>
      <c r="F116" s="42">
        <v>209.10979</v>
      </c>
    </row>
    <row r="117" spans="1:6">
      <c r="A117" s="123" t="s">
        <v>23</v>
      </c>
      <c r="B117" s="64" t="s">
        <v>1432</v>
      </c>
      <c r="C117" s="125"/>
      <c r="D117" s="42">
        <v>370</v>
      </c>
      <c r="E117" s="42">
        <v>40</v>
      </c>
      <c r="F117" s="42">
        <v>203.17950999999999</v>
      </c>
    </row>
    <row r="118" spans="1:6">
      <c r="A118" s="123" t="s">
        <v>23</v>
      </c>
      <c r="B118" s="64" t="s">
        <v>1881</v>
      </c>
      <c r="C118" s="125"/>
      <c r="D118" s="108">
        <v>100</v>
      </c>
      <c r="E118" s="42">
        <v>30</v>
      </c>
      <c r="F118" s="42">
        <v>150.09585000000001</v>
      </c>
    </row>
    <row r="119" spans="1:6">
      <c r="A119" s="123" t="s">
        <v>23</v>
      </c>
      <c r="B119" s="64" t="s">
        <v>1882</v>
      </c>
      <c r="C119" s="125"/>
      <c r="D119" s="42">
        <v>255</v>
      </c>
      <c r="E119" s="42">
        <v>30</v>
      </c>
      <c r="F119" s="42">
        <v>315.34388999999999</v>
      </c>
    </row>
    <row r="120" spans="1:6">
      <c r="A120" s="123" t="s">
        <v>23</v>
      </c>
      <c r="B120" s="64" t="s">
        <v>174</v>
      </c>
      <c r="C120" s="130"/>
      <c r="D120" s="42">
        <v>190</v>
      </c>
      <c r="E120" s="42">
        <v>150</v>
      </c>
      <c r="F120" s="42">
        <v>579.67003999999997</v>
      </c>
    </row>
    <row r="121" spans="1:6">
      <c r="A121" s="123" t="s">
        <v>23</v>
      </c>
      <c r="B121" s="37" t="s">
        <v>1883</v>
      </c>
      <c r="C121" s="130"/>
      <c r="D121" s="108">
        <v>255</v>
      </c>
      <c r="E121" s="42">
        <v>50</v>
      </c>
      <c r="F121" s="42">
        <v>330.85784999999998</v>
      </c>
    </row>
    <row r="122" spans="1:6">
      <c r="A122" s="123" t="s">
        <v>23</v>
      </c>
      <c r="B122" s="64" t="s">
        <v>1884</v>
      </c>
      <c r="C122" s="130"/>
      <c r="D122" s="108">
        <v>65</v>
      </c>
      <c r="E122" s="42">
        <v>30</v>
      </c>
      <c r="F122" s="42">
        <v>75.272869999999998</v>
      </c>
    </row>
    <row r="123" spans="1:6">
      <c r="A123" s="123" t="s">
        <v>23</v>
      </c>
      <c r="B123" s="64" t="s">
        <v>1885</v>
      </c>
      <c r="C123" s="130"/>
      <c r="D123" s="108">
        <v>17</v>
      </c>
      <c r="E123" s="46">
        <v>5</v>
      </c>
      <c r="F123" s="108">
        <v>40.115450000000003</v>
      </c>
    </row>
    <row r="124" spans="1:6">
      <c r="A124" s="123" t="s">
        <v>23</v>
      </c>
      <c r="B124" s="64" t="s">
        <v>1886</v>
      </c>
      <c r="C124" s="130"/>
      <c r="D124" s="108">
        <v>126.14</v>
      </c>
      <c r="E124" s="46">
        <v>250</v>
      </c>
      <c r="F124" s="108">
        <v>153.70184</v>
      </c>
    </row>
    <row r="125" spans="1:6">
      <c r="A125" s="123" t="s">
        <v>23</v>
      </c>
      <c r="B125" s="64" t="s">
        <v>1887</v>
      </c>
      <c r="C125" s="130"/>
      <c r="D125" s="108">
        <v>120</v>
      </c>
      <c r="E125" s="42">
        <v>2</v>
      </c>
      <c r="F125" s="42">
        <v>101.57637</v>
      </c>
    </row>
    <row r="126" spans="1:6">
      <c r="A126" s="123" t="s">
        <v>23</v>
      </c>
      <c r="B126" s="64" t="s">
        <v>1888</v>
      </c>
      <c r="C126" s="130"/>
      <c r="D126" s="108">
        <v>340</v>
      </c>
      <c r="E126" s="42">
        <v>50</v>
      </c>
      <c r="F126" s="42">
        <v>240.42325</v>
      </c>
    </row>
    <row r="127" spans="1:6">
      <c r="A127" s="123" t="s">
        <v>23</v>
      </c>
      <c r="B127" s="64" t="s">
        <v>1889</v>
      </c>
      <c r="C127" s="130"/>
      <c r="D127" s="108">
        <v>140</v>
      </c>
      <c r="E127" s="46">
        <v>5</v>
      </c>
      <c r="F127" s="108">
        <v>98.44914</v>
      </c>
    </row>
    <row r="128" spans="1:6">
      <c r="A128" s="123" t="s">
        <v>23</v>
      </c>
      <c r="B128" s="64" t="s">
        <v>1890</v>
      </c>
      <c r="C128" s="130"/>
      <c r="D128" s="108">
        <v>215</v>
      </c>
      <c r="E128" s="42">
        <v>50</v>
      </c>
      <c r="F128" s="42">
        <v>174.76227</v>
      </c>
    </row>
    <row r="129" spans="1:6" ht="94.5">
      <c r="A129" s="19"/>
      <c r="B129" s="15" t="s">
        <v>937</v>
      </c>
      <c r="C129" s="120"/>
      <c r="D129" s="134">
        <f>SUM(D130)</f>
        <v>36.5</v>
      </c>
      <c r="E129" s="39">
        <f>SUM(E130)</f>
        <v>150</v>
      </c>
      <c r="F129" s="135">
        <f>SUM(F130)</f>
        <v>122.05168999999999</v>
      </c>
    </row>
    <row r="130" spans="1:6">
      <c r="A130" s="123" t="s">
        <v>768</v>
      </c>
      <c r="B130" s="64" t="s">
        <v>1891</v>
      </c>
      <c r="C130" s="130"/>
      <c r="D130" s="108">
        <v>36.5</v>
      </c>
      <c r="E130" s="46">
        <v>150</v>
      </c>
      <c r="F130" s="108">
        <v>122.05168999999999</v>
      </c>
    </row>
    <row r="131" spans="1:6">
      <c r="A131" s="136"/>
      <c r="B131" s="137" t="s">
        <v>6</v>
      </c>
      <c r="C131" s="117">
        <v>10</v>
      </c>
      <c r="D131" s="118">
        <f>D132</f>
        <v>412</v>
      </c>
      <c r="E131" s="118">
        <f>E132</f>
        <v>180</v>
      </c>
      <c r="F131" s="138">
        <f>F132</f>
        <v>840.96439999999996</v>
      </c>
    </row>
    <row r="132" spans="1:6" ht="110.25">
      <c r="A132" s="19"/>
      <c r="B132" s="119" t="s">
        <v>778</v>
      </c>
      <c r="C132" s="120"/>
      <c r="D132" s="121">
        <f>SUM(D133:D137)</f>
        <v>412</v>
      </c>
      <c r="E132" s="121">
        <f>SUM(E133:E137)</f>
        <v>180</v>
      </c>
      <c r="F132" s="122">
        <f>SUM(F133:F137)</f>
        <v>840.96439999999996</v>
      </c>
    </row>
    <row r="133" spans="1:6">
      <c r="A133" s="123" t="s">
        <v>21</v>
      </c>
      <c r="B133" s="37" t="s">
        <v>1840</v>
      </c>
      <c r="C133" s="125"/>
      <c r="D133" s="42">
        <v>27</v>
      </c>
      <c r="E133" s="42">
        <v>5</v>
      </c>
      <c r="F133" s="42">
        <v>131.90835000000001</v>
      </c>
    </row>
    <row r="134" spans="1:6">
      <c r="A134" s="123" t="s">
        <v>21</v>
      </c>
      <c r="B134" s="37" t="s">
        <v>1789</v>
      </c>
      <c r="C134" s="125"/>
      <c r="D134" s="42">
        <v>30</v>
      </c>
      <c r="E134" s="42">
        <v>15</v>
      </c>
      <c r="F134" s="42">
        <v>149.32876999999999</v>
      </c>
    </row>
    <row r="135" spans="1:6">
      <c r="A135" s="123" t="s">
        <v>21</v>
      </c>
      <c r="B135" s="64" t="s">
        <v>1852</v>
      </c>
      <c r="C135" s="125"/>
      <c r="D135" s="42">
        <v>120</v>
      </c>
      <c r="E135" s="42">
        <v>3</v>
      </c>
      <c r="F135" s="42">
        <v>185.79322999999999</v>
      </c>
    </row>
    <row r="136" spans="1:6">
      <c r="A136" s="123" t="s">
        <v>21</v>
      </c>
      <c r="B136" s="64" t="s">
        <v>1891</v>
      </c>
      <c r="C136" s="125"/>
      <c r="D136" s="108">
        <v>135</v>
      </c>
      <c r="E136" s="46">
        <v>150</v>
      </c>
      <c r="F136" s="108">
        <v>299.26224999999999</v>
      </c>
    </row>
    <row r="137" spans="1:6">
      <c r="A137" s="123" t="s">
        <v>21</v>
      </c>
      <c r="B137" s="64" t="s">
        <v>1864</v>
      </c>
      <c r="C137" s="125"/>
      <c r="D137" s="108">
        <v>100</v>
      </c>
      <c r="E137" s="46">
        <v>7</v>
      </c>
      <c r="F137" s="108">
        <v>74.671800000000005</v>
      </c>
    </row>
    <row r="138" spans="1:6">
      <c r="A138" s="136"/>
      <c r="B138" s="139" t="s">
        <v>7</v>
      </c>
      <c r="C138" s="117">
        <v>0.4</v>
      </c>
      <c r="D138" s="118">
        <f t="shared" ref="D138:E138" si="0">D139+D141+D143+D145+D153+D151</f>
        <v>4288.7999999999993</v>
      </c>
      <c r="E138" s="118">
        <f t="shared" si="0"/>
        <v>1913.6399999999999</v>
      </c>
      <c r="F138" s="118">
        <f>F139+F141+F143+F145+F151+F153</f>
        <v>11539.28803</v>
      </c>
    </row>
    <row r="139" spans="1:6" ht="110.25">
      <c r="A139" s="19"/>
      <c r="B139" s="119" t="s">
        <v>1892</v>
      </c>
      <c r="C139" s="120"/>
      <c r="D139" s="121">
        <f>SUM(D140)</f>
        <v>53</v>
      </c>
      <c r="E139" s="121">
        <f>SUM(E140)</f>
        <v>15</v>
      </c>
      <c r="F139" s="122">
        <f>SUM(F140)</f>
        <v>41.414169999999999</v>
      </c>
    </row>
    <row r="140" spans="1:6">
      <c r="A140" s="123" t="s">
        <v>17</v>
      </c>
      <c r="B140" s="64" t="s">
        <v>1893</v>
      </c>
      <c r="C140" s="125"/>
      <c r="D140" s="108">
        <v>53</v>
      </c>
      <c r="E140" s="46">
        <v>15</v>
      </c>
      <c r="F140" s="108">
        <v>41.414169999999999</v>
      </c>
    </row>
    <row r="141" spans="1:6" ht="126">
      <c r="A141" s="19"/>
      <c r="B141" s="119" t="s">
        <v>1894</v>
      </c>
      <c r="C141" s="120"/>
      <c r="D141" s="121">
        <f>SUM(D142:D142)</f>
        <v>75.7</v>
      </c>
      <c r="E141" s="121">
        <f>SUM(E142:E142)</f>
        <v>60</v>
      </c>
      <c r="F141" s="122">
        <f>SUM(F142:F142)</f>
        <v>387.74491999999998</v>
      </c>
    </row>
    <row r="142" spans="1:6">
      <c r="A142" s="123" t="s">
        <v>1895</v>
      </c>
      <c r="B142" s="64" t="s">
        <v>903</v>
      </c>
      <c r="C142" s="125"/>
      <c r="D142" s="108">
        <v>75.7</v>
      </c>
      <c r="E142" s="126">
        <v>60</v>
      </c>
      <c r="F142" s="108">
        <v>387.74491999999998</v>
      </c>
    </row>
    <row r="143" spans="1:6" ht="126">
      <c r="A143" s="19"/>
      <c r="B143" s="119" t="s">
        <v>1896</v>
      </c>
      <c r="C143" s="120"/>
      <c r="D143" s="121">
        <f>SUM(D144)</f>
        <v>320</v>
      </c>
      <c r="E143" s="121">
        <f>SUM(E144)</f>
        <v>96.14</v>
      </c>
      <c r="F143" s="122">
        <f>SUM(F144)</f>
        <v>806.87288999999998</v>
      </c>
    </row>
    <row r="144" spans="1:6">
      <c r="A144" s="123" t="s">
        <v>1897</v>
      </c>
      <c r="B144" s="64" t="s">
        <v>1898</v>
      </c>
      <c r="C144" s="130"/>
      <c r="D144" s="108">
        <v>320</v>
      </c>
      <c r="E144" s="126">
        <v>96.14</v>
      </c>
      <c r="F144" s="108">
        <v>806.87288999999998</v>
      </c>
    </row>
    <row r="145" spans="1:6" ht="110.25">
      <c r="A145" s="19"/>
      <c r="B145" s="119" t="s">
        <v>802</v>
      </c>
      <c r="C145" s="120"/>
      <c r="D145" s="121">
        <f>SUM(D146:D150)</f>
        <v>2372</v>
      </c>
      <c r="E145" s="121">
        <f>SUM(E146:E150)</f>
        <v>916.5</v>
      </c>
      <c r="F145" s="122">
        <f>SUM(F146:F150)</f>
        <v>6309.5016300000007</v>
      </c>
    </row>
    <row r="146" spans="1:6">
      <c r="A146" s="123" t="s">
        <v>13</v>
      </c>
      <c r="B146" s="64" t="s">
        <v>1899</v>
      </c>
      <c r="C146" s="125"/>
      <c r="D146" s="108">
        <v>710</v>
      </c>
      <c r="E146" s="42">
        <v>150</v>
      </c>
      <c r="F146" s="108">
        <v>2488.2907700000001</v>
      </c>
    </row>
    <row r="147" spans="1:6">
      <c r="A147" s="123" t="s">
        <v>13</v>
      </c>
      <c r="B147" s="64" t="s">
        <v>1900</v>
      </c>
      <c r="C147" s="125"/>
      <c r="D147" s="108">
        <v>212</v>
      </c>
      <c r="E147" s="42">
        <v>148.5</v>
      </c>
      <c r="F147" s="108">
        <v>546.27421000000004</v>
      </c>
    </row>
    <row r="148" spans="1:6">
      <c r="A148" s="123" t="s">
        <v>13</v>
      </c>
      <c r="B148" s="64" t="s">
        <v>1901</v>
      </c>
      <c r="C148" s="125"/>
      <c r="D148" s="108">
        <v>802</v>
      </c>
      <c r="E148" s="46">
        <v>270</v>
      </c>
      <c r="F148" s="108">
        <v>1413.4800700000001</v>
      </c>
    </row>
    <row r="149" spans="1:6">
      <c r="A149" s="123" t="s">
        <v>13</v>
      </c>
      <c r="B149" s="64" t="s">
        <v>952</v>
      </c>
      <c r="C149" s="125"/>
      <c r="D149" s="108">
        <v>166</v>
      </c>
      <c r="E149" s="126">
        <v>148</v>
      </c>
      <c r="F149" s="108">
        <v>423.09230000000002</v>
      </c>
    </row>
    <row r="150" spans="1:6">
      <c r="A150" s="123" t="s">
        <v>13</v>
      </c>
      <c r="B150" s="64" t="s">
        <v>1902</v>
      </c>
      <c r="C150" s="125"/>
      <c r="D150" s="47">
        <v>482</v>
      </c>
      <c r="E150" s="48">
        <v>200</v>
      </c>
      <c r="F150" s="47">
        <v>1438.36428</v>
      </c>
    </row>
    <row r="151" spans="1:6" ht="126">
      <c r="A151" s="19"/>
      <c r="B151" s="119" t="s">
        <v>1903</v>
      </c>
      <c r="C151" s="120"/>
      <c r="D151" s="121">
        <f>SUM(D152:D152)</f>
        <v>190</v>
      </c>
      <c r="E151" s="121">
        <f>SUM(E152:E152)</f>
        <v>149.30000000000001</v>
      </c>
      <c r="F151" s="122">
        <f>F152</f>
        <v>542.12239999999997</v>
      </c>
    </row>
    <row r="152" spans="1:6">
      <c r="A152" s="123" t="s">
        <v>3278</v>
      </c>
      <c r="B152" s="64" t="s">
        <v>1904</v>
      </c>
      <c r="C152" s="130"/>
      <c r="D152" s="47">
        <v>190</v>
      </c>
      <c r="E152" s="48">
        <v>149.30000000000001</v>
      </c>
      <c r="F152" s="108">
        <v>542.12239999999997</v>
      </c>
    </row>
    <row r="153" spans="1:6" ht="126">
      <c r="A153" s="140"/>
      <c r="B153" s="119" t="s">
        <v>1905</v>
      </c>
      <c r="C153" s="120"/>
      <c r="D153" s="141">
        <f>SUM(D154:D156)</f>
        <v>1278.0999999999999</v>
      </c>
      <c r="E153" s="43">
        <f>SUM(E154:E156)</f>
        <v>676.7</v>
      </c>
      <c r="F153" s="142">
        <f>SUM(F154:F156)</f>
        <v>3451.63202</v>
      </c>
    </row>
    <row r="154" spans="1:6">
      <c r="A154" s="123" t="s">
        <v>1906</v>
      </c>
      <c r="B154" s="64" t="s">
        <v>1907</v>
      </c>
      <c r="C154" s="130"/>
      <c r="D154" s="108">
        <v>584.1</v>
      </c>
      <c r="E154" s="42">
        <v>175.7</v>
      </c>
      <c r="F154" s="81">
        <v>1536.2649100000001</v>
      </c>
    </row>
    <row r="155" spans="1:6" ht="31.5">
      <c r="A155" s="123" t="s">
        <v>1906</v>
      </c>
      <c r="B155" s="64" t="s">
        <v>1908</v>
      </c>
      <c r="C155" s="130"/>
      <c r="D155" s="108">
        <v>280</v>
      </c>
      <c r="E155" s="46">
        <v>329</v>
      </c>
      <c r="F155" s="108">
        <v>828.20736999999997</v>
      </c>
    </row>
    <row r="156" spans="1:6">
      <c r="A156" s="123" t="s">
        <v>1906</v>
      </c>
      <c r="B156" s="64" t="s">
        <v>1909</v>
      </c>
      <c r="C156" s="130"/>
      <c r="D156" s="108">
        <v>414</v>
      </c>
      <c r="E156" s="46">
        <v>172</v>
      </c>
      <c r="F156" s="108">
        <v>1087.1597400000001</v>
      </c>
    </row>
    <row r="157" spans="1:6">
      <c r="A157" s="19"/>
      <c r="B157" s="139" t="s">
        <v>7</v>
      </c>
      <c r="C157" s="117">
        <v>10</v>
      </c>
      <c r="D157" s="138">
        <f t="shared" ref="D157" si="1">D158+D162+D166</f>
        <v>5790.9000000000005</v>
      </c>
      <c r="E157" s="138">
        <f>E158+E162+E166</f>
        <v>3471.8</v>
      </c>
      <c r="F157" s="138">
        <f>F158+F162+F166</f>
        <v>20922.261060000001</v>
      </c>
    </row>
    <row r="158" spans="1:6" ht="126">
      <c r="A158" s="19"/>
      <c r="B158" s="119" t="s">
        <v>1910</v>
      </c>
      <c r="C158" s="120"/>
      <c r="D158" s="121">
        <f>SUM(D159:D161)</f>
        <v>185</v>
      </c>
      <c r="E158" s="121">
        <f>SUM(E159:E161)</f>
        <v>62</v>
      </c>
      <c r="F158" s="122">
        <f>SUM(F159:F161)</f>
        <v>252.90530000000001</v>
      </c>
    </row>
    <row r="159" spans="1:6">
      <c r="A159" s="123" t="s">
        <v>1897</v>
      </c>
      <c r="B159" s="64" t="s">
        <v>1864</v>
      </c>
      <c r="C159" s="125"/>
      <c r="D159" s="108">
        <v>50</v>
      </c>
      <c r="E159" s="126">
        <v>7</v>
      </c>
      <c r="F159" s="108">
        <v>61.073999999999998</v>
      </c>
    </row>
    <row r="160" spans="1:6">
      <c r="A160" s="123" t="s">
        <v>1897</v>
      </c>
      <c r="B160" s="64" t="s">
        <v>1865</v>
      </c>
      <c r="C160" s="125"/>
      <c r="D160" s="108">
        <v>60</v>
      </c>
      <c r="E160" s="126">
        <v>15</v>
      </c>
      <c r="F160" s="108">
        <v>88.63306</v>
      </c>
    </row>
    <row r="161" spans="1:6">
      <c r="A161" s="123" t="s">
        <v>1897</v>
      </c>
      <c r="B161" s="64" t="s">
        <v>1871</v>
      </c>
      <c r="C161" s="125"/>
      <c r="D161" s="108">
        <v>75</v>
      </c>
      <c r="E161" s="42">
        <v>40</v>
      </c>
      <c r="F161" s="42">
        <v>103.19824</v>
      </c>
    </row>
    <row r="162" spans="1:6" ht="110.25">
      <c r="A162" s="19"/>
      <c r="B162" s="119" t="s">
        <v>783</v>
      </c>
      <c r="C162" s="120"/>
      <c r="D162" s="121">
        <f>SUM(D163:D165)</f>
        <v>645.1</v>
      </c>
      <c r="E162" s="121">
        <f>SUM(E163:E165)</f>
        <v>200</v>
      </c>
      <c r="F162" s="121">
        <f t="shared" ref="F162" si="2">SUM(F163:F165)</f>
        <v>2230.51998</v>
      </c>
    </row>
    <row r="163" spans="1:6">
      <c r="A163" s="123" t="s">
        <v>14</v>
      </c>
      <c r="B163" s="68" t="s">
        <v>1911</v>
      </c>
      <c r="C163" s="125"/>
      <c r="D163" s="108">
        <v>590</v>
      </c>
      <c r="E163" s="42">
        <v>150</v>
      </c>
      <c r="F163" s="108">
        <v>1926.59502</v>
      </c>
    </row>
    <row r="164" spans="1:6">
      <c r="A164" s="123" t="s">
        <v>14</v>
      </c>
      <c r="B164" s="64" t="s">
        <v>1889</v>
      </c>
      <c r="C164" s="130"/>
      <c r="D164" s="108">
        <v>30</v>
      </c>
      <c r="E164" s="126">
        <v>5</v>
      </c>
      <c r="F164" s="108">
        <v>48.586959999999998</v>
      </c>
    </row>
    <row r="165" spans="1:6">
      <c r="A165" s="123" t="s">
        <v>14</v>
      </c>
      <c r="B165" s="64" t="s">
        <v>1862</v>
      </c>
      <c r="C165" s="130"/>
      <c r="D165" s="108">
        <v>25.1</v>
      </c>
      <c r="E165" s="126">
        <v>45</v>
      </c>
      <c r="F165" s="108">
        <v>255.33799999999999</v>
      </c>
    </row>
    <row r="166" spans="1:6" ht="110.25">
      <c r="A166" s="19"/>
      <c r="B166" s="119" t="s">
        <v>784</v>
      </c>
      <c r="C166" s="120"/>
      <c r="D166" s="121">
        <f>SUM(D167:D171)</f>
        <v>4960.8</v>
      </c>
      <c r="E166" s="121">
        <f>SUM(E167:E171)</f>
        <v>3209.8</v>
      </c>
      <c r="F166" s="121">
        <f>SUM(F167:F171)</f>
        <v>18438.835780000001</v>
      </c>
    </row>
    <row r="167" spans="1:6">
      <c r="A167" s="123" t="s">
        <v>13</v>
      </c>
      <c r="B167" s="64" t="s">
        <v>1904</v>
      </c>
      <c r="C167" s="143"/>
      <c r="D167" s="108">
        <v>330</v>
      </c>
      <c r="E167" s="48">
        <v>149.30000000000001</v>
      </c>
      <c r="F167" s="108">
        <v>1265.5342000000001</v>
      </c>
    </row>
    <row r="168" spans="1:6" ht="31.5">
      <c r="A168" s="123" t="s">
        <v>13</v>
      </c>
      <c r="B168" s="64" t="s">
        <v>1912</v>
      </c>
      <c r="C168" s="143"/>
      <c r="D168" s="108">
        <v>3978.8</v>
      </c>
      <c r="E168" s="126">
        <v>2500</v>
      </c>
      <c r="F168" s="108">
        <v>15390.16317</v>
      </c>
    </row>
    <row r="169" spans="1:6">
      <c r="A169" s="123" t="s">
        <v>13</v>
      </c>
      <c r="B169" s="64" t="s">
        <v>1900</v>
      </c>
      <c r="C169" s="143"/>
      <c r="D169" s="108">
        <v>280</v>
      </c>
      <c r="E169" s="46">
        <v>148.5</v>
      </c>
      <c r="F169" s="108">
        <v>715.27946999999995</v>
      </c>
    </row>
    <row r="170" spans="1:6">
      <c r="A170" s="123" t="s">
        <v>13</v>
      </c>
      <c r="B170" s="107" t="s">
        <v>1909</v>
      </c>
      <c r="C170" s="144"/>
      <c r="D170" s="108">
        <v>40</v>
      </c>
      <c r="E170" s="46">
        <v>172</v>
      </c>
      <c r="F170" s="108">
        <v>242.67209</v>
      </c>
    </row>
    <row r="171" spans="1:6">
      <c r="A171" s="123" t="s">
        <v>13</v>
      </c>
      <c r="B171" s="64" t="s">
        <v>1913</v>
      </c>
      <c r="C171" s="130"/>
      <c r="D171" s="108">
        <v>332</v>
      </c>
      <c r="E171" s="42">
        <v>240</v>
      </c>
      <c r="F171" s="111">
        <v>825.18685000000005</v>
      </c>
    </row>
    <row r="172" spans="1:6" ht="31.5">
      <c r="A172" s="19"/>
      <c r="B172" s="145" t="s">
        <v>793</v>
      </c>
      <c r="C172" s="146" t="s">
        <v>8</v>
      </c>
      <c r="D172" s="147">
        <f>D173+D175+D180+D186+D188+D190</f>
        <v>14</v>
      </c>
      <c r="E172" s="147">
        <f>E173+E175+E180+E186+E188+E190</f>
        <v>1044.8</v>
      </c>
      <c r="F172" s="148">
        <f>F173+F175+F180+F186+F188+F190</f>
        <v>24719.751179999999</v>
      </c>
    </row>
    <row r="173" spans="1:6" ht="110.25">
      <c r="A173" s="19"/>
      <c r="B173" s="119" t="s">
        <v>794</v>
      </c>
      <c r="C173" s="120"/>
      <c r="D173" s="121">
        <f>SUM(D174:D174)</f>
        <v>1</v>
      </c>
      <c r="E173" s="121">
        <f>SUM(E174:E174)</f>
        <v>50</v>
      </c>
      <c r="F173" s="122">
        <f>SUM(F174:F174)</f>
        <v>607.17105000000004</v>
      </c>
    </row>
    <row r="174" spans="1:6">
      <c r="A174" s="123" t="s">
        <v>26</v>
      </c>
      <c r="B174" s="64" t="s">
        <v>1914</v>
      </c>
      <c r="C174" s="130"/>
      <c r="D174" s="128">
        <v>1</v>
      </c>
      <c r="E174" s="149">
        <v>50</v>
      </c>
      <c r="F174" s="127">
        <v>607.17105000000004</v>
      </c>
    </row>
    <row r="175" spans="1:6" ht="110.25">
      <c r="A175" s="19"/>
      <c r="B175" s="119" t="s">
        <v>1915</v>
      </c>
      <c r="C175" s="120"/>
      <c r="D175" s="121">
        <f>SUM(D176:D179)</f>
        <v>4</v>
      </c>
      <c r="E175" s="121">
        <f>SUM(E176:E179)</f>
        <v>215</v>
      </c>
      <c r="F175" s="122">
        <f>SUM(F176:F179)</f>
        <v>4478.0073400000001</v>
      </c>
    </row>
    <row r="176" spans="1:6">
      <c r="A176" s="123" t="s">
        <v>766</v>
      </c>
      <c r="B176" s="64" t="s">
        <v>1840</v>
      </c>
      <c r="C176" s="130"/>
      <c r="D176" s="108">
        <v>1</v>
      </c>
      <c r="E176" s="126">
        <v>5</v>
      </c>
      <c r="F176" s="42">
        <v>618.20192999999995</v>
      </c>
    </row>
    <row r="177" spans="1:6">
      <c r="A177" s="123" t="s">
        <v>766</v>
      </c>
      <c r="B177" s="64" t="s">
        <v>1789</v>
      </c>
      <c r="C177" s="130"/>
      <c r="D177" s="108">
        <v>1</v>
      </c>
      <c r="E177" s="126">
        <v>15</v>
      </c>
      <c r="F177" s="47">
        <v>846.15665000000001</v>
      </c>
    </row>
    <row r="178" spans="1:6">
      <c r="A178" s="123" t="s">
        <v>766</v>
      </c>
      <c r="B178" s="64" t="s">
        <v>1891</v>
      </c>
      <c r="C178" s="130"/>
      <c r="D178" s="108">
        <v>1</v>
      </c>
      <c r="E178" s="126">
        <v>150</v>
      </c>
      <c r="F178" s="108">
        <v>976.68776000000003</v>
      </c>
    </row>
    <row r="179" spans="1:6">
      <c r="A179" s="123" t="s">
        <v>766</v>
      </c>
      <c r="B179" s="64" t="s">
        <v>1862</v>
      </c>
      <c r="C179" s="130"/>
      <c r="D179" s="128">
        <v>1</v>
      </c>
      <c r="E179" s="149">
        <v>45</v>
      </c>
      <c r="F179" s="108">
        <v>2036.961</v>
      </c>
    </row>
    <row r="180" spans="1:6" ht="110.25">
      <c r="A180" s="19"/>
      <c r="B180" s="119" t="s">
        <v>1916</v>
      </c>
      <c r="C180" s="120"/>
      <c r="D180" s="121">
        <f>SUM(D181:D185)</f>
        <v>5</v>
      </c>
      <c r="E180" s="121">
        <f>SUM(E181:E185)</f>
        <v>70</v>
      </c>
      <c r="F180" s="122">
        <f>SUM(F181:F185)</f>
        <v>9288.8067900000005</v>
      </c>
    </row>
    <row r="181" spans="1:6">
      <c r="A181" s="123" t="s">
        <v>765</v>
      </c>
      <c r="B181" s="64" t="s">
        <v>1852</v>
      </c>
      <c r="C181" s="125"/>
      <c r="D181" s="108">
        <v>1</v>
      </c>
      <c r="E181" s="126">
        <v>3</v>
      </c>
      <c r="F181" s="108">
        <v>1902.79934</v>
      </c>
    </row>
    <row r="182" spans="1:6">
      <c r="A182" s="123" t="s">
        <v>765</v>
      </c>
      <c r="B182" s="64" t="s">
        <v>1864</v>
      </c>
      <c r="C182" s="125"/>
      <c r="D182" s="128">
        <v>1</v>
      </c>
      <c r="E182" s="149">
        <v>7</v>
      </c>
      <c r="F182" s="108">
        <v>1377.7127800000001</v>
      </c>
    </row>
    <row r="183" spans="1:6">
      <c r="A183" s="123" t="s">
        <v>765</v>
      </c>
      <c r="B183" s="64" t="s">
        <v>1889</v>
      </c>
      <c r="C183" s="130"/>
      <c r="D183" s="128">
        <v>1</v>
      </c>
      <c r="E183" s="149">
        <v>5</v>
      </c>
      <c r="F183" s="108">
        <v>1924.81547</v>
      </c>
    </row>
    <row r="184" spans="1:6">
      <c r="A184" s="123" t="s">
        <v>765</v>
      </c>
      <c r="B184" s="150" t="s">
        <v>1865</v>
      </c>
      <c r="C184" s="130"/>
      <c r="D184" s="128">
        <v>1</v>
      </c>
      <c r="E184" s="149">
        <v>15</v>
      </c>
      <c r="F184" s="126">
        <v>1608.54818</v>
      </c>
    </row>
    <row r="185" spans="1:6">
      <c r="A185" s="123" t="s">
        <v>765</v>
      </c>
      <c r="B185" s="150" t="s">
        <v>1871</v>
      </c>
      <c r="C185" s="130"/>
      <c r="D185" s="128">
        <v>1</v>
      </c>
      <c r="E185" s="149">
        <v>40</v>
      </c>
      <c r="F185" s="126">
        <v>2474.93102</v>
      </c>
    </row>
    <row r="186" spans="1:6" ht="110.25">
      <c r="A186" s="19"/>
      <c r="B186" s="119" t="s">
        <v>1917</v>
      </c>
      <c r="C186" s="120"/>
      <c r="D186" s="121">
        <f>SUM(D187)</f>
        <v>1</v>
      </c>
      <c r="E186" s="121">
        <f>SUM(E187)</f>
        <v>148.5</v>
      </c>
      <c r="F186" s="122">
        <f>SUM(F187)</f>
        <v>3505.2916</v>
      </c>
    </row>
    <row r="187" spans="1:6">
      <c r="A187" s="123" t="s">
        <v>1918</v>
      </c>
      <c r="B187" s="64" t="s">
        <v>1900</v>
      </c>
      <c r="C187" s="125"/>
      <c r="D187" s="108">
        <v>1</v>
      </c>
      <c r="E187" s="126">
        <v>148.5</v>
      </c>
      <c r="F187" s="108">
        <v>3505.2916</v>
      </c>
    </row>
    <row r="188" spans="1:6" ht="110.25">
      <c r="A188" s="19"/>
      <c r="B188" s="119" t="s">
        <v>1919</v>
      </c>
      <c r="C188" s="120"/>
      <c r="D188" s="121">
        <f>SUM(D189:D189)</f>
        <v>1</v>
      </c>
      <c r="E188" s="121">
        <f>SUM(E189:E189)</f>
        <v>172</v>
      </c>
      <c r="F188" s="122">
        <f>SUM(F189:F189)</f>
        <v>562.20695999999998</v>
      </c>
    </row>
    <row r="189" spans="1:6">
      <c r="A189" s="123" t="s">
        <v>1920</v>
      </c>
      <c r="B189" s="107" t="s">
        <v>1909</v>
      </c>
      <c r="C189" s="125"/>
      <c r="D189" s="127">
        <v>1</v>
      </c>
      <c r="E189" s="42">
        <v>172</v>
      </c>
      <c r="F189" s="108">
        <v>562.20695999999998</v>
      </c>
    </row>
    <row r="190" spans="1:6" ht="110.25">
      <c r="A190" s="140"/>
      <c r="B190" s="119" t="s">
        <v>1921</v>
      </c>
      <c r="C190" s="120"/>
      <c r="D190" s="134">
        <f>SUM(D191:D192)</f>
        <v>2</v>
      </c>
      <c r="E190" s="39">
        <f>SUM(E191:E192)</f>
        <v>389.3</v>
      </c>
      <c r="F190" s="142">
        <f>SUM(F191:F192)</f>
        <v>6278.2674399999996</v>
      </c>
    </row>
    <row r="191" spans="1:6">
      <c r="A191" s="123" t="s">
        <v>30</v>
      </c>
      <c r="B191" s="64" t="s">
        <v>1904</v>
      </c>
      <c r="C191" s="125"/>
      <c r="D191" s="108">
        <v>1</v>
      </c>
      <c r="E191" s="126">
        <v>149.30000000000001</v>
      </c>
      <c r="F191" s="108">
        <v>2994.9130799999998</v>
      </c>
    </row>
    <row r="192" spans="1:6">
      <c r="A192" s="123" t="s">
        <v>30</v>
      </c>
      <c r="B192" s="64" t="s">
        <v>1913</v>
      </c>
      <c r="C192" s="125"/>
      <c r="D192" s="108">
        <v>1</v>
      </c>
      <c r="E192" s="126">
        <v>240</v>
      </c>
      <c r="F192" s="108">
        <v>3283.3543599999998</v>
      </c>
    </row>
    <row r="193" spans="1:6" ht="63">
      <c r="A193" s="19"/>
      <c r="B193" s="36" t="s">
        <v>960</v>
      </c>
      <c r="C193" s="120">
        <v>0.22</v>
      </c>
      <c r="D193" s="121">
        <f>SUM(D194:D1150)</f>
        <v>957</v>
      </c>
      <c r="E193" s="121">
        <f>SUM(E194:E1150)</f>
        <v>4479</v>
      </c>
      <c r="F193" s="151">
        <f>SUM(F194:F1150)</f>
        <v>15270.552289999978</v>
      </c>
    </row>
    <row r="194" spans="1:6">
      <c r="A194" s="67" t="s">
        <v>767</v>
      </c>
      <c r="B194" s="123" t="s">
        <v>1922</v>
      </c>
      <c r="C194" s="109"/>
      <c r="D194" s="152">
        <v>1</v>
      </c>
      <c r="E194" s="153">
        <v>5</v>
      </c>
      <c r="F194" s="154">
        <v>16.97945</v>
      </c>
    </row>
    <row r="195" spans="1:6">
      <c r="A195" s="67" t="s">
        <v>767</v>
      </c>
      <c r="B195" s="123" t="s">
        <v>1923</v>
      </c>
      <c r="C195" s="109"/>
      <c r="D195" s="152">
        <v>1</v>
      </c>
      <c r="E195" s="153">
        <v>5</v>
      </c>
      <c r="F195" s="154">
        <v>16.897580000000001</v>
      </c>
    </row>
    <row r="196" spans="1:6">
      <c r="A196" s="67" t="s">
        <v>767</v>
      </c>
      <c r="B196" s="123" t="s">
        <v>1924</v>
      </c>
      <c r="C196" s="109"/>
      <c r="D196" s="152">
        <v>1</v>
      </c>
      <c r="E196" s="123">
        <v>7</v>
      </c>
      <c r="F196" s="154">
        <v>16.888990000000003</v>
      </c>
    </row>
    <row r="197" spans="1:6">
      <c r="A197" s="67" t="s">
        <v>767</v>
      </c>
      <c r="B197" s="123" t="s">
        <v>1925</v>
      </c>
      <c r="C197" s="109"/>
      <c r="D197" s="152">
        <v>1</v>
      </c>
      <c r="E197" s="153">
        <v>5</v>
      </c>
      <c r="F197" s="154">
        <v>16.962160000000001</v>
      </c>
    </row>
    <row r="198" spans="1:6">
      <c r="A198" s="67" t="s">
        <v>767</v>
      </c>
      <c r="B198" s="155" t="s">
        <v>1926</v>
      </c>
      <c r="C198" s="109"/>
      <c r="D198" s="152">
        <v>1</v>
      </c>
      <c r="E198" s="153">
        <v>5</v>
      </c>
      <c r="F198" s="154">
        <v>16.743560000000002</v>
      </c>
    </row>
    <row r="199" spans="1:6">
      <c r="A199" s="67" t="s">
        <v>767</v>
      </c>
      <c r="B199" s="123" t="s">
        <v>1927</v>
      </c>
      <c r="C199" s="109"/>
      <c r="D199" s="152">
        <v>1</v>
      </c>
      <c r="E199" s="123">
        <v>3</v>
      </c>
      <c r="F199" s="154">
        <v>16.67239</v>
      </c>
    </row>
    <row r="200" spans="1:6">
      <c r="A200" s="67" t="s">
        <v>767</v>
      </c>
      <c r="B200" s="123" t="s">
        <v>1928</v>
      </c>
      <c r="C200" s="109"/>
      <c r="D200" s="152">
        <v>1</v>
      </c>
      <c r="E200" s="123">
        <v>3</v>
      </c>
      <c r="F200" s="154">
        <v>17.26568</v>
      </c>
    </row>
    <row r="201" spans="1:6">
      <c r="A201" s="67" t="s">
        <v>767</v>
      </c>
      <c r="B201" s="123" t="s">
        <v>1929</v>
      </c>
      <c r="C201" s="109"/>
      <c r="D201" s="152">
        <v>1</v>
      </c>
      <c r="E201" s="123">
        <v>7</v>
      </c>
      <c r="F201" s="154">
        <v>17.086880000000001</v>
      </c>
    </row>
    <row r="202" spans="1:6">
      <c r="A202" s="67" t="s">
        <v>767</v>
      </c>
      <c r="B202" s="123" t="s">
        <v>1930</v>
      </c>
      <c r="C202" s="109"/>
      <c r="D202" s="152">
        <v>1</v>
      </c>
      <c r="E202" s="123">
        <v>7</v>
      </c>
      <c r="F202" s="154">
        <v>17.294970000000003</v>
      </c>
    </row>
    <row r="203" spans="1:6">
      <c r="A203" s="67" t="s">
        <v>767</v>
      </c>
      <c r="B203" s="123" t="s">
        <v>1931</v>
      </c>
      <c r="C203" s="109"/>
      <c r="D203" s="152">
        <v>1</v>
      </c>
      <c r="E203" s="123">
        <v>1</v>
      </c>
      <c r="F203" s="154">
        <v>18.099810000000002</v>
      </c>
    </row>
    <row r="204" spans="1:6">
      <c r="A204" s="67" t="s">
        <v>767</v>
      </c>
      <c r="B204" s="123" t="s">
        <v>1932</v>
      </c>
      <c r="C204" s="109"/>
      <c r="D204" s="152">
        <v>1</v>
      </c>
      <c r="E204" s="123">
        <v>4</v>
      </c>
      <c r="F204" s="154">
        <v>16.899099999999997</v>
      </c>
    </row>
    <row r="205" spans="1:6">
      <c r="A205" s="67" t="s">
        <v>767</v>
      </c>
      <c r="B205" s="155" t="s">
        <v>1933</v>
      </c>
      <c r="C205" s="109"/>
      <c r="D205" s="152">
        <v>1</v>
      </c>
      <c r="E205" s="123">
        <v>2</v>
      </c>
      <c r="F205" s="154">
        <v>18.74823</v>
      </c>
    </row>
    <row r="206" spans="1:6">
      <c r="A206" s="67" t="s">
        <v>767</v>
      </c>
      <c r="B206" s="155" t="s">
        <v>1934</v>
      </c>
      <c r="C206" s="109"/>
      <c r="D206" s="152">
        <v>1</v>
      </c>
      <c r="E206" s="123">
        <v>5</v>
      </c>
      <c r="F206" s="154">
        <v>16.899099999999997</v>
      </c>
    </row>
    <row r="207" spans="1:6">
      <c r="A207" s="67" t="s">
        <v>767</v>
      </c>
      <c r="B207" s="123" t="s">
        <v>1935</v>
      </c>
      <c r="C207" s="109"/>
      <c r="D207" s="152">
        <v>1</v>
      </c>
      <c r="E207" s="123">
        <v>5</v>
      </c>
      <c r="F207" s="154">
        <v>16.9086</v>
      </c>
    </row>
    <row r="208" spans="1:6">
      <c r="A208" s="67" t="s">
        <v>767</v>
      </c>
      <c r="B208" s="123" t="s">
        <v>1936</v>
      </c>
      <c r="C208" s="109"/>
      <c r="D208" s="152">
        <v>1</v>
      </c>
      <c r="E208" s="123">
        <v>7</v>
      </c>
      <c r="F208" s="154">
        <v>17.164429999999999</v>
      </c>
    </row>
    <row r="209" spans="1:6">
      <c r="A209" s="67" t="s">
        <v>767</v>
      </c>
      <c r="B209" s="155" t="s">
        <v>1937</v>
      </c>
      <c r="C209" s="109"/>
      <c r="D209" s="152">
        <v>1</v>
      </c>
      <c r="E209" s="123">
        <v>7</v>
      </c>
      <c r="F209" s="154">
        <v>17.523799999999998</v>
      </c>
    </row>
    <row r="210" spans="1:6">
      <c r="A210" s="67" t="s">
        <v>767</v>
      </c>
      <c r="B210" s="123" t="s">
        <v>1938</v>
      </c>
      <c r="C210" s="109"/>
      <c r="D210" s="152">
        <v>1</v>
      </c>
      <c r="E210" s="123">
        <v>5</v>
      </c>
      <c r="F210" s="154">
        <v>16.793340000000001</v>
      </c>
    </row>
    <row r="211" spans="1:6">
      <c r="A211" s="67" t="s">
        <v>767</v>
      </c>
      <c r="B211" s="155" t="s">
        <v>1939</v>
      </c>
      <c r="C211" s="109"/>
      <c r="D211" s="152">
        <v>1</v>
      </c>
      <c r="E211" s="123">
        <v>2</v>
      </c>
      <c r="F211" s="154">
        <v>16.793340000000001</v>
      </c>
    </row>
    <row r="212" spans="1:6">
      <c r="A212" s="67" t="s">
        <v>767</v>
      </c>
      <c r="B212" s="155" t="s">
        <v>1940</v>
      </c>
      <c r="C212" s="109"/>
      <c r="D212" s="152">
        <v>1</v>
      </c>
      <c r="E212" s="123">
        <v>2</v>
      </c>
      <c r="F212" s="154">
        <v>16.79335</v>
      </c>
    </row>
    <row r="213" spans="1:6">
      <c r="A213" s="67" t="s">
        <v>767</v>
      </c>
      <c r="B213" s="123" t="s">
        <v>1941</v>
      </c>
      <c r="C213" s="109"/>
      <c r="D213" s="152">
        <v>1</v>
      </c>
      <c r="E213" s="123">
        <v>2</v>
      </c>
      <c r="F213" s="154">
        <v>16.793340000000001</v>
      </c>
    </row>
    <row r="214" spans="1:6">
      <c r="A214" s="67" t="s">
        <v>767</v>
      </c>
      <c r="B214" s="155" t="s">
        <v>1942</v>
      </c>
      <c r="C214" s="109"/>
      <c r="D214" s="152">
        <v>1</v>
      </c>
      <c r="E214" s="123">
        <v>2</v>
      </c>
      <c r="F214" s="154">
        <v>16.596130000000002</v>
      </c>
    </row>
    <row r="215" spans="1:6">
      <c r="A215" s="67" t="s">
        <v>767</v>
      </c>
      <c r="B215" s="155" t="s">
        <v>1943</v>
      </c>
      <c r="C215" s="109"/>
      <c r="D215" s="152">
        <v>1</v>
      </c>
      <c r="E215" s="123">
        <v>3</v>
      </c>
      <c r="F215" s="154">
        <v>16.596119999999999</v>
      </c>
    </row>
    <row r="216" spans="1:6">
      <c r="A216" s="67" t="s">
        <v>767</v>
      </c>
      <c r="B216" s="155" t="s">
        <v>1944</v>
      </c>
      <c r="C216" s="109"/>
      <c r="D216" s="152">
        <v>1</v>
      </c>
      <c r="E216" s="123">
        <v>5</v>
      </c>
      <c r="F216" s="154">
        <v>16.596130000000002</v>
      </c>
    </row>
    <row r="217" spans="1:6">
      <c r="A217" s="67" t="s">
        <v>767</v>
      </c>
      <c r="B217" s="155" t="s">
        <v>1945</v>
      </c>
      <c r="C217" s="109"/>
      <c r="D217" s="152">
        <v>1</v>
      </c>
      <c r="E217" s="123">
        <v>7</v>
      </c>
      <c r="F217" s="154">
        <v>16.596130000000002</v>
      </c>
    </row>
    <row r="218" spans="1:6">
      <c r="A218" s="67" t="s">
        <v>767</v>
      </c>
      <c r="B218" s="123" t="s">
        <v>1946</v>
      </c>
      <c r="C218" s="109"/>
      <c r="D218" s="152">
        <v>1</v>
      </c>
      <c r="E218" s="123">
        <v>5</v>
      </c>
      <c r="F218" s="154">
        <v>16.88898</v>
      </c>
    </row>
    <row r="219" spans="1:6">
      <c r="A219" s="67" t="s">
        <v>767</v>
      </c>
      <c r="B219" s="123" t="s">
        <v>1947</v>
      </c>
      <c r="C219" s="109"/>
      <c r="D219" s="152">
        <v>1</v>
      </c>
      <c r="E219" s="123">
        <v>5</v>
      </c>
      <c r="F219" s="154">
        <v>17.440919999999998</v>
      </c>
    </row>
    <row r="220" spans="1:6">
      <c r="A220" s="67" t="s">
        <v>767</v>
      </c>
      <c r="B220" s="123" t="s">
        <v>1948</v>
      </c>
      <c r="C220" s="109"/>
      <c r="D220" s="152">
        <v>1</v>
      </c>
      <c r="E220" s="123">
        <v>7</v>
      </c>
      <c r="F220" s="154">
        <v>17.540320000000001</v>
      </c>
    </row>
    <row r="221" spans="1:6">
      <c r="A221" s="67" t="s">
        <v>767</v>
      </c>
      <c r="B221" s="123" t="s">
        <v>1949</v>
      </c>
      <c r="C221" s="109"/>
      <c r="D221" s="152">
        <v>1</v>
      </c>
      <c r="E221" s="123">
        <v>5</v>
      </c>
      <c r="F221" s="154">
        <v>17.540290000000002</v>
      </c>
    </row>
    <row r="222" spans="1:6">
      <c r="A222" s="67" t="s">
        <v>767</v>
      </c>
      <c r="B222" s="123" t="s">
        <v>1950</v>
      </c>
      <c r="C222" s="109"/>
      <c r="D222" s="152">
        <v>1</v>
      </c>
      <c r="E222" s="123">
        <v>1</v>
      </c>
      <c r="F222" s="154">
        <v>17.731870000000001</v>
      </c>
    </row>
    <row r="223" spans="1:6">
      <c r="A223" s="67" t="s">
        <v>767</v>
      </c>
      <c r="B223" s="155" t="s">
        <v>1951</v>
      </c>
      <c r="C223" s="109"/>
      <c r="D223" s="152">
        <v>1</v>
      </c>
      <c r="E223" s="123">
        <v>7</v>
      </c>
      <c r="F223" s="154">
        <v>17.41141</v>
      </c>
    </row>
    <row r="224" spans="1:6">
      <c r="A224" s="67" t="s">
        <v>767</v>
      </c>
      <c r="B224" s="123" t="s">
        <v>844</v>
      </c>
      <c r="C224" s="109"/>
      <c r="D224" s="152">
        <v>1</v>
      </c>
      <c r="E224" s="123">
        <v>5</v>
      </c>
      <c r="F224" s="154">
        <v>17.555759999999999</v>
      </c>
    </row>
    <row r="225" spans="1:6">
      <c r="A225" s="67" t="s">
        <v>767</v>
      </c>
      <c r="B225" s="123" t="s">
        <v>1952</v>
      </c>
      <c r="C225" s="109"/>
      <c r="D225" s="152">
        <v>1</v>
      </c>
      <c r="E225" s="123">
        <v>5</v>
      </c>
      <c r="F225" s="154">
        <v>17.164429999999999</v>
      </c>
    </row>
    <row r="226" spans="1:6">
      <c r="A226" s="67" t="s">
        <v>767</v>
      </c>
      <c r="B226" s="123" t="s">
        <v>1953</v>
      </c>
      <c r="C226" s="109"/>
      <c r="D226" s="152">
        <v>1</v>
      </c>
      <c r="E226" s="123">
        <v>7</v>
      </c>
      <c r="F226" s="154">
        <v>17.164400000000001</v>
      </c>
    </row>
    <row r="227" spans="1:6">
      <c r="A227" s="67" t="s">
        <v>767</v>
      </c>
      <c r="B227" s="123" t="s">
        <v>1954</v>
      </c>
      <c r="C227" s="109"/>
      <c r="D227" s="152">
        <v>1</v>
      </c>
      <c r="E227" s="123">
        <v>5</v>
      </c>
      <c r="F227" s="154">
        <v>17.164549999999998</v>
      </c>
    </row>
    <row r="228" spans="1:6">
      <c r="A228" s="67" t="s">
        <v>767</v>
      </c>
      <c r="B228" s="123" t="s">
        <v>1955</v>
      </c>
      <c r="C228" s="109"/>
      <c r="D228" s="152">
        <v>1</v>
      </c>
      <c r="E228" s="123">
        <v>4</v>
      </c>
      <c r="F228" s="154">
        <v>17.694299999999998</v>
      </c>
    </row>
    <row r="229" spans="1:6">
      <c r="A229" s="67" t="s">
        <v>767</v>
      </c>
      <c r="B229" s="123" t="s">
        <v>1956</v>
      </c>
      <c r="C229" s="79"/>
      <c r="D229" s="152">
        <v>1</v>
      </c>
      <c r="E229" s="123">
        <v>5</v>
      </c>
      <c r="F229" s="154">
        <v>16.79335</v>
      </c>
    </row>
    <row r="230" spans="1:6">
      <c r="A230" s="67" t="s">
        <v>767</v>
      </c>
      <c r="B230" s="123" t="s">
        <v>1957</v>
      </c>
      <c r="C230" s="109"/>
      <c r="D230" s="152">
        <v>1</v>
      </c>
      <c r="E230" s="123">
        <v>5</v>
      </c>
      <c r="F230" s="154">
        <v>17.56127</v>
      </c>
    </row>
    <row r="231" spans="1:6">
      <c r="A231" s="67" t="s">
        <v>767</v>
      </c>
      <c r="B231" s="123" t="s">
        <v>1958</v>
      </c>
      <c r="C231" s="109"/>
      <c r="D231" s="152">
        <v>1</v>
      </c>
      <c r="E231" s="123">
        <v>7</v>
      </c>
      <c r="F231" s="154">
        <v>16.987490000000001</v>
      </c>
    </row>
    <row r="232" spans="1:6">
      <c r="A232" s="67" t="s">
        <v>767</v>
      </c>
      <c r="B232" s="155" t="s">
        <v>1959</v>
      </c>
      <c r="C232" s="109"/>
      <c r="D232" s="152">
        <v>1</v>
      </c>
      <c r="E232" s="123">
        <v>3</v>
      </c>
      <c r="F232" s="154">
        <v>16.596130000000002</v>
      </c>
    </row>
    <row r="233" spans="1:6">
      <c r="A233" s="67" t="s">
        <v>767</v>
      </c>
      <c r="B233" s="123" t="s">
        <v>1960</v>
      </c>
      <c r="C233" s="109"/>
      <c r="D233" s="152">
        <v>1</v>
      </c>
      <c r="E233" s="123">
        <v>5</v>
      </c>
      <c r="F233" s="154">
        <v>16.868209999999998</v>
      </c>
    </row>
    <row r="234" spans="1:6">
      <c r="A234" s="67" t="s">
        <v>767</v>
      </c>
      <c r="B234" s="123" t="s">
        <v>1961</v>
      </c>
      <c r="C234" s="109"/>
      <c r="D234" s="152">
        <v>1</v>
      </c>
      <c r="E234" s="123">
        <v>2</v>
      </c>
      <c r="F234" s="154">
        <v>16.86824</v>
      </c>
    </row>
    <row r="235" spans="1:6">
      <c r="A235" s="67" t="s">
        <v>767</v>
      </c>
      <c r="B235" s="123" t="s">
        <v>1962</v>
      </c>
      <c r="C235" s="109"/>
      <c r="D235" s="152">
        <v>1</v>
      </c>
      <c r="E235" s="123">
        <v>7</v>
      </c>
      <c r="F235" s="154">
        <v>17.164400000000001</v>
      </c>
    </row>
    <row r="236" spans="1:6">
      <c r="A236" s="67" t="s">
        <v>767</v>
      </c>
      <c r="B236" s="123" t="s">
        <v>1963</v>
      </c>
      <c r="C236" s="109"/>
      <c r="D236" s="152">
        <v>1</v>
      </c>
      <c r="E236" s="123">
        <v>2</v>
      </c>
      <c r="F236" s="154">
        <v>17.102330000000002</v>
      </c>
    </row>
    <row r="237" spans="1:6">
      <c r="A237" s="67" t="s">
        <v>767</v>
      </c>
      <c r="B237" s="123" t="s">
        <v>1964</v>
      </c>
      <c r="C237" s="109"/>
      <c r="D237" s="152">
        <v>1</v>
      </c>
      <c r="E237" s="123">
        <v>2</v>
      </c>
      <c r="F237" s="154">
        <v>17.37885</v>
      </c>
    </row>
    <row r="238" spans="1:6">
      <c r="A238" s="67" t="s">
        <v>767</v>
      </c>
      <c r="B238" s="123" t="s">
        <v>1965</v>
      </c>
      <c r="C238" s="109"/>
      <c r="D238" s="152">
        <v>1</v>
      </c>
      <c r="E238" s="123">
        <v>7</v>
      </c>
      <c r="F238" s="154">
        <v>18.49812</v>
      </c>
    </row>
    <row r="239" spans="1:6">
      <c r="A239" s="67" t="s">
        <v>767</v>
      </c>
      <c r="B239" s="123" t="s">
        <v>1966</v>
      </c>
      <c r="C239" s="109"/>
      <c r="D239" s="152">
        <v>1</v>
      </c>
      <c r="E239" s="123">
        <v>2</v>
      </c>
      <c r="F239" s="154">
        <v>17.102450000000001</v>
      </c>
    </row>
    <row r="240" spans="1:6">
      <c r="A240" s="67" t="s">
        <v>767</v>
      </c>
      <c r="B240" s="123" t="s">
        <v>1967</v>
      </c>
      <c r="C240" s="109"/>
      <c r="D240" s="152">
        <v>1</v>
      </c>
      <c r="E240" s="123">
        <v>3</v>
      </c>
      <c r="F240" s="154">
        <v>17.493689999999997</v>
      </c>
    </row>
    <row r="241" spans="1:6">
      <c r="A241" s="67" t="s">
        <v>767</v>
      </c>
      <c r="B241" s="123" t="s">
        <v>1968</v>
      </c>
      <c r="C241" s="109"/>
      <c r="D241" s="152">
        <v>1</v>
      </c>
      <c r="E241" s="123">
        <v>7</v>
      </c>
      <c r="F241" s="154">
        <v>17.404990000000002</v>
      </c>
    </row>
    <row r="242" spans="1:6">
      <c r="A242" s="67" t="s">
        <v>767</v>
      </c>
      <c r="B242" s="123" t="s">
        <v>1969</v>
      </c>
      <c r="C242" s="109"/>
      <c r="D242" s="152">
        <v>1</v>
      </c>
      <c r="E242" s="123">
        <v>4</v>
      </c>
      <c r="F242" s="154">
        <v>17.14845</v>
      </c>
    </row>
    <row r="243" spans="1:6">
      <c r="A243" s="67" t="s">
        <v>767</v>
      </c>
      <c r="B243" s="123" t="s">
        <v>1970</v>
      </c>
      <c r="C243" s="109"/>
      <c r="D243" s="152">
        <v>1</v>
      </c>
      <c r="E243" s="123">
        <v>2</v>
      </c>
      <c r="F243" s="154">
        <v>17.015400000000003</v>
      </c>
    </row>
    <row r="244" spans="1:6">
      <c r="A244" s="67" t="s">
        <v>767</v>
      </c>
      <c r="B244" s="123" t="s">
        <v>1971</v>
      </c>
      <c r="C244" s="109"/>
      <c r="D244" s="152">
        <v>1</v>
      </c>
      <c r="E244" s="123">
        <v>3</v>
      </c>
      <c r="F244" s="154">
        <v>17.015409999999999</v>
      </c>
    </row>
    <row r="245" spans="1:6">
      <c r="A245" s="67" t="s">
        <v>767</v>
      </c>
      <c r="B245" s="155" t="s">
        <v>1972</v>
      </c>
      <c r="C245" s="109"/>
      <c r="D245" s="152">
        <v>1</v>
      </c>
      <c r="E245" s="123">
        <v>5</v>
      </c>
      <c r="F245" s="154">
        <v>16.596109999999999</v>
      </c>
    </row>
    <row r="246" spans="1:6">
      <c r="A246" s="67" t="s">
        <v>767</v>
      </c>
      <c r="B246" s="155" t="s">
        <v>1973</v>
      </c>
      <c r="C246" s="109"/>
      <c r="D246" s="152">
        <v>1</v>
      </c>
      <c r="E246" s="123">
        <v>3</v>
      </c>
      <c r="F246" s="154">
        <v>18.395949999999999</v>
      </c>
    </row>
    <row r="247" spans="1:6">
      <c r="A247" s="67" t="s">
        <v>767</v>
      </c>
      <c r="B247" s="123" t="s">
        <v>1974</v>
      </c>
      <c r="C247" s="109"/>
      <c r="D247" s="152">
        <v>1</v>
      </c>
      <c r="E247" s="123">
        <v>2</v>
      </c>
      <c r="F247" s="154">
        <v>18.403689999999997</v>
      </c>
    </row>
    <row r="248" spans="1:6">
      <c r="A248" s="67" t="s">
        <v>767</v>
      </c>
      <c r="B248" s="155" t="s">
        <v>1975</v>
      </c>
      <c r="C248" s="109"/>
      <c r="D248" s="152">
        <v>1</v>
      </c>
      <c r="E248" s="123">
        <v>2</v>
      </c>
      <c r="F248" s="154">
        <v>17.069389999999999</v>
      </c>
    </row>
    <row r="249" spans="1:6">
      <c r="A249" s="67" t="s">
        <v>767</v>
      </c>
      <c r="B249" s="123" t="s">
        <v>1976</v>
      </c>
      <c r="C249" s="109"/>
      <c r="D249" s="152">
        <v>1</v>
      </c>
      <c r="E249" s="123">
        <v>5</v>
      </c>
      <c r="F249" s="154">
        <v>17.06936</v>
      </c>
    </row>
    <row r="250" spans="1:6">
      <c r="A250" s="67" t="s">
        <v>767</v>
      </c>
      <c r="B250" s="155" t="s">
        <v>1977</v>
      </c>
      <c r="C250" s="109"/>
      <c r="D250" s="152">
        <v>1</v>
      </c>
      <c r="E250" s="123">
        <v>2</v>
      </c>
      <c r="F250" s="154">
        <v>16.596130000000002</v>
      </c>
    </row>
    <row r="251" spans="1:6">
      <c r="A251" s="67" t="s">
        <v>767</v>
      </c>
      <c r="B251" s="155" t="s">
        <v>1978</v>
      </c>
      <c r="C251" s="109"/>
      <c r="D251" s="152">
        <v>1</v>
      </c>
      <c r="E251" s="156">
        <v>3</v>
      </c>
      <c r="F251" s="154">
        <v>16.5961</v>
      </c>
    </row>
    <row r="252" spans="1:6">
      <c r="A252" s="67" t="s">
        <v>767</v>
      </c>
      <c r="B252" s="123" t="s">
        <v>1979</v>
      </c>
      <c r="C252" s="109"/>
      <c r="D252" s="152">
        <v>1</v>
      </c>
      <c r="E252" s="123">
        <v>5</v>
      </c>
      <c r="F252" s="154">
        <v>17.612119999999997</v>
      </c>
    </row>
    <row r="253" spans="1:6">
      <c r="A253" s="67" t="s">
        <v>767</v>
      </c>
      <c r="B253" s="123" t="s">
        <v>1980</v>
      </c>
      <c r="C253" s="109"/>
      <c r="D253" s="152">
        <v>1</v>
      </c>
      <c r="E253" s="123">
        <v>7</v>
      </c>
      <c r="F253" s="154">
        <v>18.394770000000001</v>
      </c>
    </row>
    <row r="254" spans="1:6">
      <c r="A254" s="67" t="s">
        <v>767</v>
      </c>
      <c r="B254" s="123" t="s">
        <v>1981</v>
      </c>
      <c r="C254" s="109"/>
      <c r="D254" s="152">
        <v>1</v>
      </c>
      <c r="E254" s="123">
        <v>7</v>
      </c>
      <c r="F254" s="154">
        <v>17.612080000000002</v>
      </c>
    </row>
    <row r="255" spans="1:6" ht="47.25">
      <c r="A255" s="67" t="s">
        <v>767</v>
      </c>
      <c r="B255" s="123" t="s">
        <v>1982</v>
      </c>
      <c r="C255" s="109"/>
      <c r="D255" s="152">
        <v>1</v>
      </c>
      <c r="E255" s="123">
        <v>3</v>
      </c>
      <c r="F255" s="154">
        <v>16.5961</v>
      </c>
    </row>
    <row r="256" spans="1:6">
      <c r="A256" s="67" t="s">
        <v>767</v>
      </c>
      <c r="B256" s="123" t="s">
        <v>1983</v>
      </c>
      <c r="C256" s="106"/>
      <c r="D256" s="152">
        <v>1</v>
      </c>
      <c r="E256" s="123">
        <v>3</v>
      </c>
      <c r="F256" s="154">
        <v>17.540279999999999</v>
      </c>
    </row>
    <row r="257" spans="1:6">
      <c r="A257" s="67" t="s">
        <v>767</v>
      </c>
      <c r="B257" s="123" t="s">
        <v>1984</v>
      </c>
      <c r="C257" s="106"/>
      <c r="D257" s="152">
        <v>1</v>
      </c>
      <c r="E257" s="123">
        <v>7</v>
      </c>
      <c r="F257" s="154">
        <v>17.54806</v>
      </c>
    </row>
    <row r="258" spans="1:6">
      <c r="A258" s="67" t="s">
        <v>767</v>
      </c>
      <c r="B258" s="123" t="s">
        <v>1985</v>
      </c>
      <c r="C258" s="106"/>
      <c r="D258" s="152">
        <v>1</v>
      </c>
      <c r="E258" s="123">
        <v>5</v>
      </c>
      <c r="F258" s="154">
        <v>18.323</v>
      </c>
    </row>
    <row r="259" spans="1:6">
      <c r="A259" s="67" t="s">
        <v>767</v>
      </c>
      <c r="B259" s="155" t="s">
        <v>1986</v>
      </c>
      <c r="C259" s="106"/>
      <c r="D259" s="152">
        <v>1</v>
      </c>
      <c r="E259" s="123">
        <v>5</v>
      </c>
      <c r="F259" s="154">
        <v>16.596130000000002</v>
      </c>
    </row>
    <row r="260" spans="1:6">
      <c r="A260" s="67" t="s">
        <v>767</v>
      </c>
      <c r="B260" s="123" t="s">
        <v>1987</v>
      </c>
      <c r="C260" s="106"/>
      <c r="D260" s="152">
        <v>1</v>
      </c>
      <c r="E260" s="123">
        <v>2</v>
      </c>
      <c r="F260" s="154">
        <v>17.06936</v>
      </c>
    </row>
    <row r="261" spans="1:6">
      <c r="A261" s="67" t="s">
        <v>767</v>
      </c>
      <c r="B261" s="123" t="s">
        <v>1988</v>
      </c>
      <c r="C261" s="106"/>
      <c r="D261" s="152">
        <v>1</v>
      </c>
      <c r="E261" s="123">
        <v>5</v>
      </c>
      <c r="F261" s="154">
        <v>16.921220000000002</v>
      </c>
    </row>
    <row r="262" spans="1:6">
      <c r="A262" s="67" t="s">
        <v>767</v>
      </c>
      <c r="B262" s="155" t="s">
        <v>1989</v>
      </c>
      <c r="C262" s="106"/>
      <c r="D262" s="152">
        <v>1</v>
      </c>
      <c r="E262" s="123">
        <v>5</v>
      </c>
      <c r="F262" s="154">
        <v>18.372640000000001</v>
      </c>
    </row>
    <row r="263" spans="1:6">
      <c r="A263" s="67" t="s">
        <v>767</v>
      </c>
      <c r="B263" s="123" t="s">
        <v>1990</v>
      </c>
      <c r="C263" s="106"/>
      <c r="D263" s="152">
        <v>1</v>
      </c>
      <c r="E263" s="123">
        <v>3</v>
      </c>
      <c r="F263" s="154">
        <v>17.14846</v>
      </c>
    </row>
    <row r="264" spans="1:6">
      <c r="A264" s="67" t="s">
        <v>767</v>
      </c>
      <c r="B264" s="123" t="s">
        <v>1991</v>
      </c>
      <c r="C264" s="106"/>
      <c r="D264" s="152">
        <v>1</v>
      </c>
      <c r="E264" s="123">
        <v>7</v>
      </c>
      <c r="F264" s="154">
        <v>17.53717</v>
      </c>
    </row>
    <row r="265" spans="1:6">
      <c r="A265" s="67" t="s">
        <v>767</v>
      </c>
      <c r="B265" s="123" t="s">
        <v>1992</v>
      </c>
      <c r="C265" s="106"/>
      <c r="D265" s="152">
        <v>1</v>
      </c>
      <c r="E265" s="123">
        <v>7</v>
      </c>
      <c r="F265" s="154">
        <v>17.538720000000001</v>
      </c>
    </row>
    <row r="266" spans="1:6">
      <c r="A266" s="67" t="s">
        <v>767</v>
      </c>
      <c r="B266" s="123" t="s">
        <v>1993</v>
      </c>
      <c r="C266" s="106"/>
      <c r="D266" s="152">
        <v>1</v>
      </c>
      <c r="E266" s="123">
        <v>5</v>
      </c>
      <c r="F266" s="154">
        <v>18.43478</v>
      </c>
    </row>
    <row r="267" spans="1:6">
      <c r="A267" s="67" t="s">
        <v>767</v>
      </c>
      <c r="B267" s="123" t="s">
        <v>1994</v>
      </c>
      <c r="C267" s="106"/>
      <c r="D267" s="152">
        <v>1</v>
      </c>
      <c r="E267" s="123">
        <v>7</v>
      </c>
      <c r="F267" s="154">
        <v>18.430889999999998</v>
      </c>
    </row>
    <row r="268" spans="1:6">
      <c r="A268" s="67" t="s">
        <v>767</v>
      </c>
      <c r="B268" s="155" t="s">
        <v>1995</v>
      </c>
      <c r="C268" s="106"/>
      <c r="D268" s="152">
        <v>1</v>
      </c>
      <c r="E268" s="123">
        <v>7</v>
      </c>
      <c r="F268" s="154">
        <v>18.23263</v>
      </c>
    </row>
    <row r="269" spans="1:6">
      <c r="A269" s="67" t="s">
        <v>767</v>
      </c>
      <c r="B269" s="123" t="s">
        <v>917</v>
      </c>
      <c r="C269" s="106"/>
      <c r="D269" s="152">
        <v>1</v>
      </c>
      <c r="E269" s="123">
        <v>7</v>
      </c>
      <c r="F269" s="154">
        <v>17.574819999999999</v>
      </c>
    </row>
    <row r="270" spans="1:6">
      <c r="A270" s="67" t="s">
        <v>767</v>
      </c>
      <c r="B270" s="155" t="s">
        <v>1996</v>
      </c>
      <c r="C270" s="106"/>
      <c r="D270" s="152">
        <v>1</v>
      </c>
      <c r="E270" s="123">
        <v>5</v>
      </c>
      <c r="F270" s="154">
        <v>17.207150000000002</v>
      </c>
    </row>
    <row r="271" spans="1:6">
      <c r="A271" s="67" t="s">
        <v>767</v>
      </c>
      <c r="B271" s="123" t="s">
        <v>1997</v>
      </c>
      <c r="C271" s="106"/>
      <c r="D271" s="152">
        <v>1</v>
      </c>
      <c r="E271" s="123">
        <v>7</v>
      </c>
      <c r="F271" s="154">
        <v>17.5748</v>
      </c>
    </row>
    <row r="272" spans="1:6">
      <c r="A272" s="67" t="s">
        <v>767</v>
      </c>
      <c r="B272" s="155" t="s">
        <v>1998</v>
      </c>
      <c r="C272" s="106"/>
      <c r="D272" s="152">
        <v>1</v>
      </c>
      <c r="E272" s="123">
        <v>3</v>
      </c>
      <c r="F272" s="154">
        <v>16.596109999999999</v>
      </c>
    </row>
    <row r="273" spans="1:6">
      <c r="A273" s="67" t="s">
        <v>767</v>
      </c>
      <c r="B273" s="123" t="s">
        <v>1999</v>
      </c>
      <c r="C273" s="106"/>
      <c r="D273" s="152">
        <v>1</v>
      </c>
      <c r="E273" s="123">
        <v>5</v>
      </c>
      <c r="F273" s="154">
        <v>17.57911</v>
      </c>
    </row>
    <row r="274" spans="1:6">
      <c r="A274" s="67" t="s">
        <v>767</v>
      </c>
      <c r="B274" s="155" t="s">
        <v>2000</v>
      </c>
      <c r="C274" s="106"/>
      <c r="D274" s="152">
        <v>1</v>
      </c>
      <c r="E274" s="123">
        <v>7</v>
      </c>
      <c r="F274" s="154">
        <v>17.287659999999999</v>
      </c>
    </row>
    <row r="275" spans="1:6">
      <c r="A275" s="67" t="s">
        <v>767</v>
      </c>
      <c r="B275" s="123" t="s">
        <v>2001</v>
      </c>
      <c r="C275" s="106"/>
      <c r="D275" s="152">
        <v>1</v>
      </c>
      <c r="E275" s="123">
        <v>5</v>
      </c>
      <c r="F275" s="154">
        <v>17.287680000000002</v>
      </c>
    </row>
    <row r="276" spans="1:6">
      <c r="A276" s="67" t="s">
        <v>767</v>
      </c>
      <c r="B276" s="123" t="s">
        <v>2002</v>
      </c>
      <c r="C276" s="106"/>
      <c r="D276" s="152">
        <v>1</v>
      </c>
      <c r="E276" s="123">
        <v>5</v>
      </c>
      <c r="F276" s="154">
        <v>17.287689999999998</v>
      </c>
    </row>
    <row r="277" spans="1:6">
      <c r="A277" s="67" t="s">
        <v>767</v>
      </c>
      <c r="B277" s="123" t="s">
        <v>2003</v>
      </c>
      <c r="C277" s="106"/>
      <c r="D277" s="152">
        <v>1</v>
      </c>
      <c r="E277" s="123">
        <v>5</v>
      </c>
      <c r="F277" s="154">
        <v>17.287689999999998</v>
      </c>
    </row>
    <row r="278" spans="1:6">
      <c r="A278" s="67" t="s">
        <v>767</v>
      </c>
      <c r="B278" s="123" t="s">
        <v>2004</v>
      </c>
      <c r="C278" s="106"/>
      <c r="D278" s="152">
        <v>1</v>
      </c>
      <c r="E278" s="123">
        <v>7</v>
      </c>
      <c r="F278" s="154">
        <v>17.968970000000002</v>
      </c>
    </row>
    <row r="279" spans="1:6">
      <c r="A279" s="67" t="s">
        <v>767</v>
      </c>
      <c r="B279" s="123" t="s">
        <v>2005</v>
      </c>
      <c r="C279" s="106"/>
      <c r="D279" s="152">
        <v>1</v>
      </c>
      <c r="E279" s="123">
        <v>2</v>
      </c>
      <c r="F279" s="154">
        <v>17.287689999999998</v>
      </c>
    </row>
    <row r="280" spans="1:6">
      <c r="A280" s="67" t="s">
        <v>767</v>
      </c>
      <c r="B280" s="123" t="s">
        <v>2006</v>
      </c>
      <c r="C280" s="106"/>
      <c r="D280" s="152">
        <v>1</v>
      </c>
      <c r="E280" s="123">
        <v>5</v>
      </c>
      <c r="F280" s="154">
        <v>17.270299999999999</v>
      </c>
    </row>
    <row r="281" spans="1:6">
      <c r="A281" s="67" t="s">
        <v>767</v>
      </c>
      <c r="B281" s="123" t="s">
        <v>2007</v>
      </c>
      <c r="C281" s="106"/>
      <c r="D281" s="152">
        <v>1</v>
      </c>
      <c r="E281" s="123">
        <v>7</v>
      </c>
      <c r="F281" s="154">
        <v>17.68327</v>
      </c>
    </row>
    <row r="282" spans="1:6">
      <c r="A282" s="67" t="s">
        <v>767</v>
      </c>
      <c r="B282" s="155" t="s">
        <v>2008</v>
      </c>
      <c r="C282" s="106"/>
      <c r="D282" s="152">
        <v>1</v>
      </c>
      <c r="E282" s="123">
        <v>2</v>
      </c>
      <c r="F282" s="154">
        <v>17.68655</v>
      </c>
    </row>
    <row r="283" spans="1:6">
      <c r="A283" s="67" t="s">
        <v>767</v>
      </c>
      <c r="B283" s="123" t="s">
        <v>2009</v>
      </c>
      <c r="C283" s="106"/>
      <c r="D283" s="152">
        <v>1</v>
      </c>
      <c r="E283" s="123">
        <v>1</v>
      </c>
      <c r="F283" s="154">
        <v>17.368680000000001</v>
      </c>
    </row>
    <row r="284" spans="1:6">
      <c r="A284" s="67" t="s">
        <v>767</v>
      </c>
      <c r="B284" s="123" t="s">
        <v>2010</v>
      </c>
      <c r="C284" s="106"/>
      <c r="D284" s="152">
        <v>1</v>
      </c>
      <c r="E284" s="123">
        <v>5</v>
      </c>
      <c r="F284" s="154">
        <v>17.63795</v>
      </c>
    </row>
    <row r="285" spans="1:6">
      <c r="A285" s="67" t="s">
        <v>767</v>
      </c>
      <c r="B285" s="123" t="s">
        <v>2011</v>
      </c>
      <c r="C285" s="106"/>
      <c r="D285" s="152">
        <v>1</v>
      </c>
      <c r="E285" s="123">
        <v>7</v>
      </c>
      <c r="F285" s="154">
        <v>17.686709999999998</v>
      </c>
    </row>
    <row r="286" spans="1:6">
      <c r="A286" s="67" t="s">
        <v>767</v>
      </c>
      <c r="B286" s="123" t="s">
        <v>2012</v>
      </c>
      <c r="C286" s="106"/>
      <c r="D286" s="152">
        <v>1</v>
      </c>
      <c r="E286" s="123">
        <v>7</v>
      </c>
      <c r="F286" s="154">
        <v>17.24616</v>
      </c>
    </row>
    <row r="287" spans="1:6">
      <c r="A287" s="67" t="s">
        <v>767</v>
      </c>
      <c r="B287" s="157" t="s">
        <v>2013</v>
      </c>
      <c r="C287" s="106"/>
      <c r="D287" s="152">
        <v>1</v>
      </c>
      <c r="E287" s="123">
        <v>4</v>
      </c>
      <c r="F287" s="154">
        <v>16.596130000000002</v>
      </c>
    </row>
    <row r="288" spans="1:6">
      <c r="A288" s="67" t="s">
        <v>767</v>
      </c>
      <c r="B288" s="123" t="s">
        <v>2014</v>
      </c>
      <c r="C288" s="106"/>
      <c r="D288" s="152">
        <v>1</v>
      </c>
      <c r="E288" s="123">
        <v>2</v>
      </c>
      <c r="F288" s="154">
        <v>17.549970000000002</v>
      </c>
    </row>
    <row r="289" spans="1:6">
      <c r="A289" s="67" t="s">
        <v>767</v>
      </c>
      <c r="B289" s="123" t="s">
        <v>2015</v>
      </c>
      <c r="C289" s="106"/>
      <c r="D289" s="152">
        <v>1</v>
      </c>
      <c r="E289" s="123">
        <v>7</v>
      </c>
      <c r="F289" s="154">
        <v>17.24615</v>
      </c>
    </row>
    <row r="290" spans="1:6">
      <c r="A290" s="67" t="s">
        <v>767</v>
      </c>
      <c r="B290" s="123" t="s">
        <v>2016</v>
      </c>
      <c r="C290" s="106"/>
      <c r="D290" s="152">
        <v>1</v>
      </c>
      <c r="E290" s="123">
        <v>5</v>
      </c>
      <c r="F290" s="154">
        <v>17.086980000000001</v>
      </c>
    </row>
    <row r="291" spans="1:6">
      <c r="A291" s="67" t="s">
        <v>767</v>
      </c>
      <c r="B291" s="123" t="s">
        <v>2017</v>
      </c>
      <c r="C291" s="106"/>
      <c r="D291" s="152">
        <v>1</v>
      </c>
      <c r="E291" s="123">
        <v>1</v>
      </c>
      <c r="F291" s="154">
        <v>17.489039999999999</v>
      </c>
    </row>
    <row r="292" spans="1:6">
      <c r="A292" s="67" t="s">
        <v>767</v>
      </c>
      <c r="B292" s="123" t="s">
        <v>2018</v>
      </c>
      <c r="C292" s="106"/>
      <c r="D292" s="152">
        <v>1</v>
      </c>
      <c r="E292" s="123">
        <v>5</v>
      </c>
      <c r="F292" s="154">
        <v>18.02411</v>
      </c>
    </row>
    <row r="293" spans="1:6">
      <c r="A293" s="67" t="s">
        <v>767</v>
      </c>
      <c r="B293" s="123" t="s">
        <v>2019</v>
      </c>
      <c r="C293" s="106"/>
      <c r="D293" s="152">
        <v>1</v>
      </c>
      <c r="E293" s="123">
        <v>7</v>
      </c>
      <c r="F293" s="154">
        <v>17.09552</v>
      </c>
    </row>
    <row r="294" spans="1:6">
      <c r="A294" s="67" t="s">
        <v>767</v>
      </c>
      <c r="B294" s="123" t="s">
        <v>2020</v>
      </c>
      <c r="C294" s="106"/>
      <c r="D294" s="152">
        <v>1</v>
      </c>
      <c r="E294" s="123">
        <v>5</v>
      </c>
      <c r="F294" s="154">
        <v>17.08699</v>
      </c>
    </row>
    <row r="295" spans="1:6">
      <c r="A295" s="67" t="s">
        <v>767</v>
      </c>
      <c r="B295" s="123" t="s">
        <v>2021</v>
      </c>
      <c r="C295" s="106"/>
      <c r="D295" s="152">
        <v>1</v>
      </c>
      <c r="E295" s="123">
        <v>4</v>
      </c>
      <c r="F295" s="154">
        <v>17.086980000000001</v>
      </c>
    </row>
    <row r="296" spans="1:6">
      <c r="A296" s="67" t="s">
        <v>767</v>
      </c>
      <c r="B296" s="155" t="s">
        <v>2022</v>
      </c>
      <c r="C296" s="106"/>
      <c r="D296" s="152">
        <v>1</v>
      </c>
      <c r="E296" s="123">
        <v>2</v>
      </c>
      <c r="F296" s="154">
        <v>17.082080000000001</v>
      </c>
    </row>
    <row r="297" spans="1:6">
      <c r="A297" s="67" t="s">
        <v>767</v>
      </c>
      <c r="B297" s="123" t="s">
        <v>2023</v>
      </c>
      <c r="C297" s="106"/>
      <c r="D297" s="152">
        <v>1</v>
      </c>
      <c r="E297" s="123">
        <v>5</v>
      </c>
      <c r="F297" s="154">
        <v>17.08699</v>
      </c>
    </row>
    <row r="298" spans="1:6">
      <c r="A298" s="67" t="s">
        <v>767</v>
      </c>
      <c r="B298" s="123" t="s">
        <v>2024</v>
      </c>
      <c r="C298" s="106"/>
      <c r="D298" s="152">
        <v>1</v>
      </c>
      <c r="E298" s="123">
        <v>7</v>
      </c>
      <c r="F298" s="154">
        <v>18.023979999999998</v>
      </c>
    </row>
    <row r="299" spans="1:6">
      <c r="A299" s="67" t="s">
        <v>767</v>
      </c>
      <c r="B299" s="123" t="s">
        <v>2025</v>
      </c>
      <c r="C299" s="106"/>
      <c r="D299" s="152">
        <v>1</v>
      </c>
      <c r="E299" s="123">
        <v>5</v>
      </c>
      <c r="F299" s="154">
        <v>17.51895</v>
      </c>
    </row>
    <row r="300" spans="1:6">
      <c r="A300" s="67" t="s">
        <v>767</v>
      </c>
      <c r="B300" s="155" t="s">
        <v>2026</v>
      </c>
      <c r="C300" s="106"/>
      <c r="D300" s="152">
        <v>1</v>
      </c>
      <c r="E300" s="123">
        <v>5</v>
      </c>
      <c r="F300" s="154">
        <v>17.186160000000001</v>
      </c>
    </row>
    <row r="301" spans="1:6">
      <c r="A301" s="67" t="s">
        <v>767</v>
      </c>
      <c r="B301" s="123" t="s">
        <v>2027</v>
      </c>
      <c r="C301" s="106"/>
      <c r="D301" s="152">
        <v>1</v>
      </c>
      <c r="E301" s="123">
        <v>3</v>
      </c>
      <c r="F301" s="154">
        <v>17.503360000000001</v>
      </c>
    </row>
    <row r="302" spans="1:6">
      <c r="A302" s="67" t="s">
        <v>767</v>
      </c>
      <c r="B302" s="123" t="s">
        <v>2028</v>
      </c>
      <c r="C302" s="106"/>
      <c r="D302" s="152">
        <v>1</v>
      </c>
      <c r="E302" s="123">
        <v>7</v>
      </c>
      <c r="F302" s="154">
        <v>17.178080000000001</v>
      </c>
    </row>
    <row r="303" spans="1:6">
      <c r="A303" s="67" t="s">
        <v>767</v>
      </c>
      <c r="B303" s="123" t="s">
        <v>2029</v>
      </c>
      <c r="C303" s="106"/>
      <c r="D303" s="152">
        <v>1</v>
      </c>
      <c r="E303" s="123">
        <v>5</v>
      </c>
      <c r="F303" s="154">
        <v>18.108840000000001</v>
      </c>
    </row>
    <row r="304" spans="1:6">
      <c r="A304" s="67" t="s">
        <v>767</v>
      </c>
      <c r="B304" s="123" t="s">
        <v>2030</v>
      </c>
      <c r="C304" s="106"/>
      <c r="D304" s="152">
        <v>1</v>
      </c>
      <c r="E304" s="123">
        <v>3</v>
      </c>
      <c r="F304" s="154">
        <v>17.116900000000001</v>
      </c>
    </row>
    <row r="305" spans="1:6">
      <c r="A305" s="67" t="s">
        <v>767</v>
      </c>
      <c r="B305" s="123" t="s">
        <v>2031</v>
      </c>
      <c r="C305" s="106"/>
      <c r="D305" s="152">
        <v>1</v>
      </c>
      <c r="E305" s="123">
        <v>5</v>
      </c>
      <c r="F305" s="154">
        <v>17.116880000000002</v>
      </c>
    </row>
    <row r="306" spans="1:6">
      <c r="A306" s="67" t="s">
        <v>767</v>
      </c>
      <c r="B306" s="123" t="s">
        <v>2032</v>
      </c>
      <c r="C306" s="106"/>
      <c r="D306" s="152">
        <v>1</v>
      </c>
      <c r="E306" s="123">
        <v>7</v>
      </c>
      <c r="F306" s="154">
        <v>17.901060000000001</v>
      </c>
    </row>
    <row r="307" spans="1:6">
      <c r="A307" s="67" t="s">
        <v>767</v>
      </c>
      <c r="B307" s="155" t="s">
        <v>2033</v>
      </c>
      <c r="C307" s="106"/>
      <c r="D307" s="152">
        <v>1</v>
      </c>
      <c r="E307" s="123">
        <v>5</v>
      </c>
      <c r="F307" s="154">
        <v>17.195259999999998</v>
      </c>
    </row>
    <row r="308" spans="1:6">
      <c r="A308" s="67" t="s">
        <v>767</v>
      </c>
      <c r="B308" s="123" t="s">
        <v>652</v>
      </c>
      <c r="C308" s="106"/>
      <c r="D308" s="152">
        <v>1</v>
      </c>
      <c r="E308" s="123">
        <v>5</v>
      </c>
      <c r="F308" s="154">
        <v>17.597349999999999</v>
      </c>
    </row>
    <row r="309" spans="1:6">
      <c r="A309" s="67" t="s">
        <v>767</v>
      </c>
      <c r="B309" s="123" t="s">
        <v>2034</v>
      </c>
      <c r="C309" s="106"/>
      <c r="D309" s="152">
        <v>1</v>
      </c>
      <c r="E309" s="123">
        <v>7</v>
      </c>
      <c r="F309" s="154">
        <v>17.3263</v>
      </c>
    </row>
    <row r="310" spans="1:6">
      <c r="A310" s="67" t="s">
        <v>767</v>
      </c>
      <c r="B310" s="123" t="s">
        <v>2035</v>
      </c>
      <c r="C310" s="106"/>
      <c r="D310" s="152">
        <v>1</v>
      </c>
      <c r="E310" s="123">
        <v>5</v>
      </c>
      <c r="F310" s="154">
        <v>17.580310000000001</v>
      </c>
    </row>
    <row r="311" spans="1:6">
      <c r="A311" s="67" t="s">
        <v>767</v>
      </c>
      <c r="B311" s="123" t="s">
        <v>2036</v>
      </c>
      <c r="C311" s="106"/>
      <c r="D311" s="152">
        <v>1</v>
      </c>
      <c r="E311" s="123">
        <v>5</v>
      </c>
      <c r="F311" s="154">
        <v>17.58033</v>
      </c>
    </row>
    <row r="312" spans="1:6">
      <c r="A312" s="67" t="s">
        <v>767</v>
      </c>
      <c r="B312" s="123" t="s">
        <v>2037</v>
      </c>
      <c r="C312" s="106"/>
      <c r="D312" s="152">
        <v>1</v>
      </c>
      <c r="E312" s="123">
        <v>2</v>
      </c>
      <c r="F312" s="154">
        <v>17.70722</v>
      </c>
    </row>
    <row r="313" spans="1:6">
      <c r="A313" s="67" t="s">
        <v>767</v>
      </c>
      <c r="B313" s="123" t="s">
        <v>2038</v>
      </c>
      <c r="C313" s="106"/>
      <c r="D313" s="152">
        <v>1</v>
      </c>
      <c r="E313" s="123">
        <v>7</v>
      </c>
      <c r="F313" s="154">
        <v>17.14086</v>
      </c>
    </row>
    <row r="314" spans="1:6">
      <c r="A314" s="67" t="s">
        <v>767</v>
      </c>
      <c r="B314" s="155" t="s">
        <v>2039</v>
      </c>
      <c r="C314" s="106"/>
      <c r="D314" s="152">
        <v>1</v>
      </c>
      <c r="E314" s="123">
        <v>3</v>
      </c>
      <c r="F314" s="154">
        <v>17.140840000000001</v>
      </c>
    </row>
    <row r="315" spans="1:6">
      <c r="A315" s="67" t="s">
        <v>767</v>
      </c>
      <c r="B315" s="123" t="s">
        <v>2040</v>
      </c>
      <c r="C315" s="106"/>
      <c r="D315" s="152">
        <v>1</v>
      </c>
      <c r="E315" s="123">
        <v>5</v>
      </c>
      <c r="F315" s="154">
        <v>17.140849999999997</v>
      </c>
    </row>
    <row r="316" spans="1:6">
      <c r="A316" s="67" t="s">
        <v>767</v>
      </c>
      <c r="B316" s="123" t="s">
        <v>2041</v>
      </c>
      <c r="C316" s="106"/>
      <c r="D316" s="152">
        <v>1</v>
      </c>
      <c r="E316" s="123">
        <v>5</v>
      </c>
      <c r="F316" s="154">
        <v>17.140840000000001</v>
      </c>
    </row>
    <row r="317" spans="1:6">
      <c r="A317" s="67" t="s">
        <v>767</v>
      </c>
      <c r="B317" s="123" t="s">
        <v>2042</v>
      </c>
      <c r="C317" s="106"/>
      <c r="D317" s="152">
        <v>1</v>
      </c>
      <c r="E317" s="123">
        <v>7</v>
      </c>
      <c r="F317" s="154">
        <v>17.14086</v>
      </c>
    </row>
    <row r="318" spans="1:6">
      <c r="A318" s="67" t="s">
        <v>767</v>
      </c>
      <c r="B318" s="123" t="s">
        <v>2043</v>
      </c>
      <c r="C318" s="106"/>
      <c r="D318" s="152">
        <v>1</v>
      </c>
      <c r="E318" s="123">
        <v>7</v>
      </c>
      <c r="F318" s="154">
        <v>17.707360000000001</v>
      </c>
    </row>
    <row r="319" spans="1:6">
      <c r="A319" s="67" t="s">
        <v>767</v>
      </c>
      <c r="B319" s="123" t="s">
        <v>2044</v>
      </c>
      <c r="C319" s="106"/>
      <c r="D319" s="152">
        <v>1</v>
      </c>
      <c r="E319" s="123">
        <v>3</v>
      </c>
      <c r="F319" s="154">
        <v>17.542930000000002</v>
      </c>
    </row>
    <row r="320" spans="1:6">
      <c r="A320" s="67" t="s">
        <v>767</v>
      </c>
      <c r="B320" s="155" t="s">
        <v>2045</v>
      </c>
      <c r="C320" s="106"/>
      <c r="D320" s="152">
        <v>1</v>
      </c>
      <c r="E320" s="123">
        <v>5</v>
      </c>
      <c r="F320" s="154">
        <v>16.596130000000002</v>
      </c>
    </row>
    <row r="321" spans="1:6">
      <c r="A321" s="67" t="s">
        <v>767</v>
      </c>
      <c r="B321" s="158" t="s">
        <v>2046</v>
      </c>
      <c r="C321" s="106"/>
      <c r="D321" s="152">
        <v>1</v>
      </c>
      <c r="E321" s="123">
        <v>5</v>
      </c>
      <c r="F321" s="154">
        <v>17.09338</v>
      </c>
    </row>
    <row r="322" spans="1:6">
      <c r="A322" s="67" t="s">
        <v>767</v>
      </c>
      <c r="B322" s="123" t="s">
        <v>2047</v>
      </c>
      <c r="C322" s="106"/>
      <c r="D322" s="152">
        <v>1</v>
      </c>
      <c r="E322" s="123">
        <v>5</v>
      </c>
      <c r="F322" s="154">
        <v>17.093400000000003</v>
      </c>
    </row>
    <row r="323" spans="1:6">
      <c r="A323" s="67" t="s">
        <v>767</v>
      </c>
      <c r="B323" s="123" t="s">
        <v>2048</v>
      </c>
      <c r="C323" s="106"/>
      <c r="D323" s="152">
        <v>1</v>
      </c>
      <c r="E323" s="123">
        <v>7</v>
      </c>
      <c r="F323" s="154">
        <v>17.080869999999997</v>
      </c>
    </row>
    <row r="324" spans="1:6">
      <c r="A324" s="67" t="s">
        <v>767</v>
      </c>
      <c r="B324" s="123" t="s">
        <v>2049</v>
      </c>
      <c r="C324" s="106"/>
      <c r="D324" s="152">
        <v>1</v>
      </c>
      <c r="E324" s="123">
        <v>7</v>
      </c>
      <c r="F324" s="154">
        <v>17.080869999999997</v>
      </c>
    </row>
    <row r="325" spans="1:6">
      <c r="A325" s="67" t="s">
        <v>767</v>
      </c>
      <c r="B325" s="155" t="s">
        <v>2050</v>
      </c>
      <c r="C325" s="106"/>
      <c r="D325" s="152">
        <v>1</v>
      </c>
      <c r="E325" s="123">
        <v>5</v>
      </c>
      <c r="F325" s="154">
        <v>17.18618</v>
      </c>
    </row>
    <row r="326" spans="1:6">
      <c r="A326" s="67" t="s">
        <v>767</v>
      </c>
      <c r="B326" s="123" t="s">
        <v>2051</v>
      </c>
      <c r="C326" s="106"/>
      <c r="D326" s="152">
        <v>1</v>
      </c>
      <c r="E326" s="123">
        <v>5</v>
      </c>
      <c r="F326" s="154">
        <v>17.093400000000003</v>
      </c>
    </row>
    <row r="327" spans="1:6">
      <c r="A327" s="67" t="s">
        <v>767</v>
      </c>
      <c r="B327" s="123" t="s">
        <v>884</v>
      </c>
      <c r="C327" s="106"/>
      <c r="D327" s="152">
        <v>1</v>
      </c>
      <c r="E327" s="123">
        <v>5</v>
      </c>
      <c r="F327" s="154">
        <v>17.083290000000002</v>
      </c>
    </row>
    <row r="328" spans="1:6">
      <c r="A328" s="67" t="s">
        <v>767</v>
      </c>
      <c r="B328" s="123" t="s">
        <v>2052</v>
      </c>
      <c r="C328" s="106"/>
      <c r="D328" s="152">
        <v>1</v>
      </c>
      <c r="E328" s="123">
        <v>5</v>
      </c>
      <c r="F328" s="154">
        <v>8.3982700000000001</v>
      </c>
    </row>
    <row r="329" spans="1:6">
      <c r="A329" s="67" t="s">
        <v>767</v>
      </c>
      <c r="B329" s="123" t="s">
        <v>2053</v>
      </c>
      <c r="C329" s="106"/>
      <c r="D329" s="152">
        <v>1</v>
      </c>
      <c r="E329" s="123">
        <v>5</v>
      </c>
      <c r="F329" s="154">
        <v>17.09338</v>
      </c>
    </row>
    <row r="330" spans="1:6">
      <c r="A330" s="67" t="s">
        <v>767</v>
      </c>
      <c r="B330" s="123" t="s">
        <v>2054</v>
      </c>
      <c r="C330" s="106"/>
      <c r="D330" s="152">
        <v>1</v>
      </c>
      <c r="E330" s="123">
        <v>2</v>
      </c>
      <c r="F330" s="154">
        <v>17.093400000000003</v>
      </c>
    </row>
    <row r="331" spans="1:6">
      <c r="A331" s="67" t="s">
        <v>767</v>
      </c>
      <c r="B331" s="123" t="s">
        <v>2055</v>
      </c>
      <c r="C331" s="106"/>
      <c r="D331" s="152">
        <v>1</v>
      </c>
      <c r="E331" s="123">
        <v>2</v>
      </c>
      <c r="F331" s="154">
        <v>17.091249999999999</v>
      </c>
    </row>
    <row r="332" spans="1:6">
      <c r="A332" s="67" t="s">
        <v>767</v>
      </c>
      <c r="B332" s="123" t="s">
        <v>2056</v>
      </c>
      <c r="C332" s="106"/>
      <c r="D332" s="152">
        <v>1</v>
      </c>
      <c r="E332" s="123">
        <v>5</v>
      </c>
      <c r="F332" s="154">
        <v>17.091229999999999</v>
      </c>
    </row>
    <row r="333" spans="1:6">
      <c r="A333" s="67" t="s">
        <v>767</v>
      </c>
      <c r="B333" s="123" t="s">
        <v>2057</v>
      </c>
      <c r="C333" s="106"/>
      <c r="D333" s="152">
        <v>1</v>
      </c>
      <c r="E333" s="123">
        <v>5</v>
      </c>
      <c r="F333" s="154">
        <v>17.091249999999999</v>
      </c>
    </row>
    <row r="334" spans="1:6">
      <c r="A334" s="67" t="s">
        <v>767</v>
      </c>
      <c r="B334" s="123" t="s">
        <v>2058</v>
      </c>
      <c r="C334" s="106"/>
      <c r="D334" s="152">
        <v>1</v>
      </c>
      <c r="E334" s="123">
        <v>3</v>
      </c>
      <c r="F334" s="154">
        <v>17.091229999999999</v>
      </c>
    </row>
    <row r="335" spans="1:6">
      <c r="A335" s="67" t="s">
        <v>767</v>
      </c>
      <c r="B335" s="155" t="s">
        <v>2059</v>
      </c>
      <c r="C335" s="106"/>
      <c r="D335" s="152">
        <v>1</v>
      </c>
      <c r="E335" s="123">
        <v>7</v>
      </c>
      <c r="F335" s="154">
        <v>17.685590000000001</v>
      </c>
    </row>
    <row r="336" spans="1:6">
      <c r="A336" s="67" t="s">
        <v>767</v>
      </c>
      <c r="B336" s="155" t="s">
        <v>2060</v>
      </c>
      <c r="C336" s="106"/>
      <c r="D336" s="152">
        <v>1</v>
      </c>
      <c r="E336" s="123">
        <v>5</v>
      </c>
      <c r="F336" s="154">
        <v>17.2835</v>
      </c>
    </row>
    <row r="337" spans="1:6">
      <c r="A337" s="67" t="s">
        <v>767</v>
      </c>
      <c r="B337" s="123" t="s">
        <v>2061</v>
      </c>
      <c r="C337" s="106"/>
      <c r="D337" s="152">
        <v>1</v>
      </c>
      <c r="E337" s="123">
        <v>5</v>
      </c>
      <c r="F337" s="154">
        <v>17.091249999999999</v>
      </c>
    </row>
    <row r="338" spans="1:6">
      <c r="A338" s="67" t="s">
        <v>767</v>
      </c>
      <c r="B338" s="123" t="s">
        <v>2062</v>
      </c>
      <c r="C338" s="106"/>
      <c r="D338" s="152">
        <v>1</v>
      </c>
      <c r="E338" s="123">
        <v>5</v>
      </c>
      <c r="F338" s="159">
        <v>17.726779999999998</v>
      </c>
    </row>
    <row r="339" spans="1:6">
      <c r="A339" s="67" t="s">
        <v>767</v>
      </c>
      <c r="B339" s="123" t="s">
        <v>2063</v>
      </c>
      <c r="C339" s="106"/>
      <c r="D339" s="152">
        <v>1</v>
      </c>
      <c r="E339" s="123">
        <v>7</v>
      </c>
      <c r="F339" s="154">
        <v>16.596130000000002</v>
      </c>
    </row>
    <row r="340" spans="1:6">
      <c r="A340" s="67" t="s">
        <v>767</v>
      </c>
      <c r="B340" s="123" t="s">
        <v>678</v>
      </c>
      <c r="C340" s="106"/>
      <c r="D340" s="152">
        <v>1</v>
      </c>
      <c r="E340" s="123">
        <v>7</v>
      </c>
      <c r="F340" s="154">
        <v>18.207169999999998</v>
      </c>
    </row>
    <row r="341" spans="1:6">
      <c r="A341" s="67" t="s">
        <v>767</v>
      </c>
      <c r="B341" s="123" t="s">
        <v>2064</v>
      </c>
      <c r="C341" s="106"/>
      <c r="D341" s="152">
        <v>1</v>
      </c>
      <c r="E341" s="123">
        <v>5</v>
      </c>
      <c r="F341" s="154">
        <v>18.381930000000001</v>
      </c>
    </row>
    <row r="342" spans="1:6">
      <c r="A342" s="67" t="s">
        <v>767</v>
      </c>
      <c r="B342" s="123" t="s">
        <v>2065</v>
      </c>
      <c r="C342" s="106"/>
      <c r="D342" s="152">
        <v>1</v>
      </c>
      <c r="E342" s="123">
        <v>2</v>
      </c>
      <c r="F342" s="154">
        <v>17.084799999999998</v>
      </c>
    </row>
    <row r="343" spans="1:6">
      <c r="A343" s="67" t="s">
        <v>767</v>
      </c>
      <c r="B343" s="123" t="s">
        <v>2066</v>
      </c>
      <c r="C343" s="106"/>
      <c r="D343" s="152">
        <v>1</v>
      </c>
      <c r="E343" s="123">
        <v>3</v>
      </c>
      <c r="F343" s="154">
        <v>17.084769999999999</v>
      </c>
    </row>
    <row r="344" spans="1:6">
      <c r="A344" s="67" t="s">
        <v>767</v>
      </c>
      <c r="B344" s="123" t="s">
        <v>2067</v>
      </c>
      <c r="C344" s="106"/>
      <c r="D344" s="152">
        <v>1</v>
      </c>
      <c r="E344" s="123">
        <v>2</v>
      </c>
      <c r="F344" s="154">
        <v>17.084799999999998</v>
      </c>
    </row>
    <row r="345" spans="1:6">
      <c r="A345" s="67" t="s">
        <v>767</v>
      </c>
      <c r="B345" s="155" t="s">
        <v>2068</v>
      </c>
      <c r="C345" s="106"/>
      <c r="D345" s="152">
        <v>1</v>
      </c>
      <c r="E345" s="123">
        <v>2</v>
      </c>
      <c r="F345" s="154">
        <v>17.490209999999998</v>
      </c>
    </row>
    <row r="346" spans="1:6">
      <c r="A346" s="67" t="s">
        <v>767</v>
      </c>
      <c r="B346" s="123" t="s">
        <v>2069</v>
      </c>
      <c r="C346" s="106"/>
      <c r="D346" s="152">
        <v>1</v>
      </c>
      <c r="E346" s="123">
        <v>5</v>
      </c>
      <c r="F346" s="154">
        <v>17.726749999999999</v>
      </c>
    </row>
    <row r="347" spans="1:6">
      <c r="A347" s="67" t="s">
        <v>767</v>
      </c>
      <c r="B347" s="123" t="s">
        <v>2070</v>
      </c>
      <c r="C347" s="106"/>
      <c r="D347" s="152">
        <v>1</v>
      </c>
      <c r="E347" s="123">
        <v>7</v>
      </c>
      <c r="F347" s="154">
        <v>17.329560000000001</v>
      </c>
    </row>
    <row r="348" spans="1:6">
      <c r="A348" s="67" t="s">
        <v>767</v>
      </c>
      <c r="B348" s="123" t="s">
        <v>2071</v>
      </c>
      <c r="C348" s="106"/>
      <c r="D348" s="152">
        <v>1</v>
      </c>
      <c r="E348" s="123">
        <v>7</v>
      </c>
      <c r="F348" s="154">
        <v>17.503970000000002</v>
      </c>
    </row>
    <row r="349" spans="1:6">
      <c r="A349" s="67" t="s">
        <v>767</v>
      </c>
      <c r="B349" s="123" t="s">
        <v>2072</v>
      </c>
      <c r="C349" s="106"/>
      <c r="D349" s="152">
        <v>1</v>
      </c>
      <c r="E349" s="123">
        <v>7</v>
      </c>
      <c r="F349" s="154">
        <v>17.188669999999998</v>
      </c>
    </row>
    <row r="350" spans="1:6">
      <c r="A350" s="67" t="s">
        <v>767</v>
      </c>
      <c r="B350" s="123" t="s">
        <v>2073</v>
      </c>
      <c r="C350" s="106"/>
      <c r="D350" s="152">
        <v>1</v>
      </c>
      <c r="E350" s="123">
        <v>4</v>
      </c>
      <c r="F350" s="154">
        <v>18.382009999999998</v>
      </c>
    </row>
    <row r="351" spans="1:6">
      <c r="A351" s="67" t="s">
        <v>767</v>
      </c>
      <c r="B351" s="123" t="s">
        <v>2074</v>
      </c>
      <c r="C351" s="106"/>
      <c r="D351" s="152">
        <v>1</v>
      </c>
      <c r="E351" s="123">
        <v>7</v>
      </c>
      <c r="F351" s="154">
        <v>17.505710000000001</v>
      </c>
    </row>
    <row r="352" spans="1:6">
      <c r="A352" s="67" t="s">
        <v>767</v>
      </c>
      <c r="B352" s="123" t="s">
        <v>2075</v>
      </c>
      <c r="C352" s="106"/>
      <c r="D352" s="152">
        <v>1</v>
      </c>
      <c r="E352" s="123">
        <v>7</v>
      </c>
      <c r="F352" s="154">
        <v>18.418680000000002</v>
      </c>
    </row>
    <row r="353" spans="1:6">
      <c r="A353" s="67" t="s">
        <v>767</v>
      </c>
      <c r="B353" s="123" t="s">
        <v>2076</v>
      </c>
      <c r="C353" s="106"/>
      <c r="D353" s="152">
        <v>1</v>
      </c>
      <c r="E353" s="123">
        <v>5</v>
      </c>
      <c r="F353" s="154">
        <v>17.685590000000001</v>
      </c>
    </row>
    <row r="354" spans="1:6">
      <c r="A354" s="67" t="s">
        <v>767</v>
      </c>
      <c r="B354" s="123" t="s">
        <v>2077</v>
      </c>
      <c r="C354" s="106"/>
      <c r="D354" s="152">
        <v>1</v>
      </c>
      <c r="E354" s="123">
        <v>7</v>
      </c>
      <c r="F354" s="154">
        <v>17.782060000000001</v>
      </c>
    </row>
    <row r="355" spans="1:6">
      <c r="A355" s="67" t="s">
        <v>767</v>
      </c>
      <c r="B355" s="123" t="s">
        <v>2078</v>
      </c>
      <c r="C355" s="106"/>
      <c r="D355" s="152">
        <v>1</v>
      </c>
      <c r="E355" s="123">
        <v>7</v>
      </c>
      <c r="F355" s="154">
        <v>17.329609999999999</v>
      </c>
    </row>
    <row r="356" spans="1:6">
      <c r="A356" s="67" t="s">
        <v>767</v>
      </c>
      <c r="B356" s="123" t="s">
        <v>2079</v>
      </c>
      <c r="C356" s="106"/>
      <c r="D356" s="152">
        <v>1</v>
      </c>
      <c r="E356" s="123">
        <v>9</v>
      </c>
      <c r="F356" s="154">
        <v>17.73171</v>
      </c>
    </row>
    <row r="357" spans="1:6">
      <c r="A357" s="67" t="s">
        <v>767</v>
      </c>
      <c r="B357" s="123" t="s">
        <v>2080</v>
      </c>
      <c r="C357" s="106"/>
      <c r="D357" s="152">
        <v>1</v>
      </c>
      <c r="E357" s="123">
        <v>6</v>
      </c>
      <c r="F357" s="154">
        <v>17.22288</v>
      </c>
    </row>
    <row r="358" spans="1:6">
      <c r="A358" s="67" t="s">
        <v>767</v>
      </c>
      <c r="B358" s="123" t="s">
        <v>2081</v>
      </c>
      <c r="C358" s="106"/>
      <c r="D358" s="152">
        <v>1</v>
      </c>
      <c r="E358" s="123">
        <v>5</v>
      </c>
      <c r="F358" s="154">
        <v>16.88223</v>
      </c>
    </row>
    <row r="359" spans="1:6">
      <c r="A359" s="67" t="s">
        <v>767</v>
      </c>
      <c r="B359" s="123" t="s">
        <v>2082</v>
      </c>
      <c r="C359" s="106"/>
      <c r="D359" s="152">
        <v>1</v>
      </c>
      <c r="E359" s="123">
        <v>3</v>
      </c>
      <c r="F359" s="154">
        <v>16.89021</v>
      </c>
    </row>
    <row r="360" spans="1:6">
      <c r="A360" s="67" t="s">
        <v>767</v>
      </c>
      <c r="B360" s="155" t="s">
        <v>2083</v>
      </c>
      <c r="C360" s="106"/>
      <c r="D360" s="152">
        <v>1</v>
      </c>
      <c r="E360" s="123">
        <v>5</v>
      </c>
      <c r="F360" s="154">
        <v>17.083259999999999</v>
      </c>
    </row>
    <row r="361" spans="1:6">
      <c r="A361" s="67" t="s">
        <v>767</v>
      </c>
      <c r="B361" s="123" t="s">
        <v>2084</v>
      </c>
      <c r="C361" s="106"/>
      <c r="D361" s="152">
        <v>1</v>
      </c>
      <c r="E361" s="123">
        <v>7</v>
      </c>
      <c r="F361" s="154">
        <v>17.09122</v>
      </c>
    </row>
    <row r="362" spans="1:6">
      <c r="A362" s="67" t="s">
        <v>767</v>
      </c>
      <c r="B362" s="123" t="s">
        <v>2085</v>
      </c>
      <c r="C362" s="106"/>
      <c r="D362" s="152">
        <v>1</v>
      </c>
      <c r="E362" s="123">
        <v>7</v>
      </c>
      <c r="F362" s="154">
        <v>17.083290000000002</v>
      </c>
    </row>
    <row r="363" spans="1:6">
      <c r="A363" s="67" t="s">
        <v>767</v>
      </c>
      <c r="B363" s="123" t="s">
        <v>2086</v>
      </c>
      <c r="C363" s="106"/>
      <c r="D363" s="152">
        <v>1</v>
      </c>
      <c r="E363" s="123">
        <v>7</v>
      </c>
      <c r="F363" s="154">
        <v>16.88222</v>
      </c>
    </row>
    <row r="364" spans="1:6">
      <c r="A364" s="67" t="s">
        <v>767</v>
      </c>
      <c r="B364" s="123" t="s">
        <v>2087</v>
      </c>
      <c r="C364" s="106"/>
      <c r="D364" s="152">
        <v>1</v>
      </c>
      <c r="E364" s="123">
        <v>3</v>
      </c>
      <c r="F364" s="154">
        <v>16.882249999999999</v>
      </c>
    </row>
    <row r="365" spans="1:6">
      <c r="A365" s="67" t="s">
        <v>767</v>
      </c>
      <c r="B365" s="123" t="s">
        <v>2088</v>
      </c>
      <c r="C365" s="106"/>
      <c r="D365" s="152">
        <v>1</v>
      </c>
      <c r="E365" s="123">
        <v>7</v>
      </c>
      <c r="F365" s="154">
        <v>17.305289999999999</v>
      </c>
    </row>
    <row r="366" spans="1:6">
      <c r="A366" s="67" t="s">
        <v>767</v>
      </c>
      <c r="B366" s="123" t="s">
        <v>2089</v>
      </c>
      <c r="C366" s="106"/>
      <c r="D366" s="152">
        <v>1</v>
      </c>
      <c r="E366" s="123">
        <v>5</v>
      </c>
      <c r="F366" s="154">
        <v>17.305150000000001</v>
      </c>
    </row>
    <row r="367" spans="1:6">
      <c r="A367" s="67" t="s">
        <v>767</v>
      </c>
      <c r="B367" s="123" t="s">
        <v>2090</v>
      </c>
      <c r="C367" s="106"/>
      <c r="D367" s="152">
        <v>1</v>
      </c>
      <c r="E367" s="123">
        <v>7</v>
      </c>
      <c r="F367" s="154">
        <v>17.141200000000001</v>
      </c>
    </row>
    <row r="368" spans="1:6">
      <c r="A368" s="67" t="s">
        <v>767</v>
      </c>
      <c r="B368" s="155" t="s">
        <v>2091</v>
      </c>
      <c r="C368" s="106"/>
      <c r="D368" s="152">
        <v>1</v>
      </c>
      <c r="E368" s="123">
        <v>6</v>
      </c>
      <c r="F368" s="154">
        <v>17.141179999999999</v>
      </c>
    </row>
    <row r="369" spans="1:6">
      <c r="A369" s="67" t="s">
        <v>767</v>
      </c>
      <c r="B369" s="155" t="s">
        <v>2092</v>
      </c>
      <c r="C369" s="106"/>
      <c r="D369" s="152">
        <v>1</v>
      </c>
      <c r="E369" s="123">
        <v>5</v>
      </c>
      <c r="F369" s="154">
        <v>17.269410000000001</v>
      </c>
    </row>
    <row r="370" spans="1:6">
      <c r="A370" s="67" t="s">
        <v>767</v>
      </c>
      <c r="B370" s="123" t="s">
        <v>2093</v>
      </c>
      <c r="C370" s="106"/>
      <c r="D370" s="152">
        <v>1</v>
      </c>
      <c r="E370" s="123">
        <v>3</v>
      </c>
      <c r="F370" s="154">
        <v>18.073529999999998</v>
      </c>
    </row>
    <row r="371" spans="1:6">
      <c r="A371" s="67" t="s">
        <v>767</v>
      </c>
      <c r="B371" s="123" t="s">
        <v>2094</v>
      </c>
      <c r="C371" s="106"/>
      <c r="D371" s="152">
        <v>1</v>
      </c>
      <c r="E371" s="123">
        <v>2</v>
      </c>
      <c r="F371" s="154">
        <v>17.09338</v>
      </c>
    </row>
    <row r="372" spans="1:6">
      <c r="A372" s="67" t="s">
        <v>767</v>
      </c>
      <c r="B372" s="155" t="s">
        <v>2095</v>
      </c>
      <c r="C372" s="106"/>
      <c r="D372" s="152">
        <v>1</v>
      </c>
      <c r="E372" s="123">
        <v>3</v>
      </c>
      <c r="F372" s="154">
        <v>17.05977</v>
      </c>
    </row>
    <row r="373" spans="1:6">
      <c r="A373" s="67" t="s">
        <v>767</v>
      </c>
      <c r="B373" s="123" t="s">
        <v>2096</v>
      </c>
      <c r="C373" s="106"/>
      <c r="D373" s="152">
        <v>1</v>
      </c>
      <c r="E373" s="123">
        <v>5</v>
      </c>
      <c r="F373" s="154">
        <v>16.99756</v>
      </c>
    </row>
    <row r="374" spans="1:6">
      <c r="A374" s="67" t="s">
        <v>767</v>
      </c>
      <c r="B374" s="155" t="s">
        <v>2097</v>
      </c>
      <c r="C374" s="106"/>
      <c r="D374" s="152">
        <v>1</v>
      </c>
      <c r="E374" s="123">
        <v>5</v>
      </c>
      <c r="F374" s="154">
        <v>17.34404</v>
      </c>
    </row>
    <row r="375" spans="1:6">
      <c r="A375" s="67" t="s">
        <v>767</v>
      </c>
      <c r="B375" s="123" t="s">
        <v>2098</v>
      </c>
      <c r="C375" s="106"/>
      <c r="D375" s="152">
        <v>1</v>
      </c>
      <c r="E375" s="123">
        <v>5</v>
      </c>
      <c r="F375" s="159">
        <v>16.975990000000003</v>
      </c>
    </row>
    <row r="376" spans="1:6">
      <c r="A376" s="67" t="s">
        <v>767</v>
      </c>
      <c r="B376" s="123" t="s">
        <v>2099</v>
      </c>
      <c r="C376" s="106"/>
      <c r="D376" s="152">
        <v>1</v>
      </c>
      <c r="E376" s="123">
        <v>5</v>
      </c>
      <c r="F376" s="154">
        <v>17.073900000000002</v>
      </c>
    </row>
    <row r="377" spans="1:6">
      <c r="A377" s="67" t="s">
        <v>767</v>
      </c>
      <c r="B377" s="123" t="s">
        <v>2100</v>
      </c>
      <c r="C377" s="106"/>
      <c r="D377" s="152">
        <v>1</v>
      </c>
      <c r="E377" s="123">
        <v>7</v>
      </c>
      <c r="F377" s="154">
        <v>17.073930000000001</v>
      </c>
    </row>
    <row r="378" spans="1:6">
      <c r="A378" s="67" t="s">
        <v>767</v>
      </c>
      <c r="B378" s="123" t="s">
        <v>2101</v>
      </c>
      <c r="C378" s="106"/>
      <c r="D378" s="152">
        <v>1</v>
      </c>
      <c r="E378" s="123">
        <v>5</v>
      </c>
      <c r="F378" s="154">
        <v>17.41555</v>
      </c>
    </row>
    <row r="379" spans="1:6">
      <c r="A379" s="67" t="s">
        <v>767</v>
      </c>
      <c r="B379" s="123" t="s">
        <v>2102</v>
      </c>
      <c r="C379" s="106"/>
      <c r="D379" s="152">
        <v>1</v>
      </c>
      <c r="E379" s="123">
        <v>7</v>
      </c>
      <c r="F379" s="154">
        <v>17.969470000000001</v>
      </c>
    </row>
    <row r="380" spans="1:6">
      <c r="A380" s="67" t="s">
        <v>767</v>
      </c>
      <c r="B380" s="123" t="s">
        <v>2103</v>
      </c>
      <c r="C380" s="106"/>
      <c r="D380" s="152">
        <v>1</v>
      </c>
      <c r="E380" s="123">
        <v>5</v>
      </c>
      <c r="F380" s="154">
        <v>17.073930000000001</v>
      </c>
    </row>
    <row r="381" spans="1:6">
      <c r="A381" s="67" t="s">
        <v>767</v>
      </c>
      <c r="B381" s="155" t="s">
        <v>2104</v>
      </c>
      <c r="C381" s="106"/>
      <c r="D381" s="152">
        <v>1</v>
      </c>
      <c r="E381" s="123">
        <v>5</v>
      </c>
      <c r="F381" s="154">
        <v>18.189409999999999</v>
      </c>
    </row>
    <row r="382" spans="1:6">
      <c r="A382" s="67" t="s">
        <v>767</v>
      </c>
      <c r="B382" s="155" t="s">
        <v>2105</v>
      </c>
      <c r="C382" s="106"/>
      <c r="D382" s="152">
        <v>1</v>
      </c>
      <c r="E382" s="123">
        <v>2</v>
      </c>
      <c r="F382" s="154">
        <v>17.61139</v>
      </c>
    </row>
    <row r="383" spans="1:6">
      <c r="A383" s="67" t="s">
        <v>767</v>
      </c>
      <c r="B383" s="123" t="s">
        <v>2106</v>
      </c>
      <c r="C383" s="106"/>
      <c r="D383" s="152">
        <v>1</v>
      </c>
      <c r="E383" s="123">
        <v>7</v>
      </c>
      <c r="F383" s="154">
        <v>17.44201</v>
      </c>
    </row>
    <row r="384" spans="1:6">
      <c r="A384" s="67" t="s">
        <v>767</v>
      </c>
      <c r="B384" s="123" t="s">
        <v>2107</v>
      </c>
      <c r="C384" s="106"/>
      <c r="D384" s="152">
        <v>1</v>
      </c>
      <c r="E384" s="123">
        <v>7</v>
      </c>
      <c r="F384" s="154">
        <v>16.976020000000002</v>
      </c>
    </row>
    <row r="385" spans="1:6">
      <c r="A385" s="67" t="s">
        <v>767</v>
      </c>
      <c r="B385" s="123" t="s">
        <v>2108</v>
      </c>
      <c r="C385" s="106"/>
      <c r="D385" s="152">
        <v>1</v>
      </c>
      <c r="E385" s="123">
        <v>5</v>
      </c>
      <c r="F385" s="154">
        <v>16.91713</v>
      </c>
    </row>
    <row r="386" spans="1:6">
      <c r="A386" s="67" t="s">
        <v>767</v>
      </c>
      <c r="B386" s="123" t="s">
        <v>2109</v>
      </c>
      <c r="C386" s="106"/>
      <c r="D386" s="152">
        <v>1</v>
      </c>
      <c r="E386" s="123">
        <v>7</v>
      </c>
      <c r="F386" s="154">
        <v>17.03856</v>
      </c>
    </row>
    <row r="387" spans="1:6">
      <c r="A387" s="67" t="s">
        <v>767</v>
      </c>
      <c r="B387" s="123" t="s">
        <v>2110</v>
      </c>
      <c r="C387" s="106"/>
      <c r="D387" s="152">
        <v>1</v>
      </c>
      <c r="E387" s="123">
        <v>3</v>
      </c>
      <c r="F387" s="154">
        <v>16.885930000000002</v>
      </c>
    </row>
    <row r="388" spans="1:6">
      <c r="A388" s="67" t="s">
        <v>767</v>
      </c>
      <c r="B388" s="123" t="s">
        <v>2111</v>
      </c>
      <c r="C388" s="106"/>
      <c r="D388" s="152">
        <v>1</v>
      </c>
      <c r="E388" s="123">
        <v>5</v>
      </c>
      <c r="F388" s="154">
        <v>16.975990000000003</v>
      </c>
    </row>
    <row r="389" spans="1:6">
      <c r="A389" s="67" t="s">
        <v>767</v>
      </c>
      <c r="B389" s="123" t="s">
        <v>2112</v>
      </c>
      <c r="C389" s="106"/>
      <c r="D389" s="152">
        <v>1</v>
      </c>
      <c r="E389" s="123">
        <v>2</v>
      </c>
      <c r="F389" s="154">
        <v>17.344069999999999</v>
      </c>
    </row>
    <row r="390" spans="1:6">
      <c r="A390" s="67" t="s">
        <v>767</v>
      </c>
      <c r="B390" s="123" t="s">
        <v>2113</v>
      </c>
      <c r="C390" s="106"/>
      <c r="D390" s="152">
        <v>1</v>
      </c>
      <c r="E390" s="123">
        <v>5</v>
      </c>
      <c r="F390" s="154">
        <v>17.607980000000001</v>
      </c>
    </row>
    <row r="391" spans="1:6">
      <c r="A391" s="67" t="s">
        <v>767</v>
      </c>
      <c r="B391" s="123" t="s">
        <v>2114</v>
      </c>
      <c r="C391" s="106"/>
      <c r="D391" s="152">
        <v>1</v>
      </c>
      <c r="E391" s="123">
        <v>5</v>
      </c>
      <c r="F391" s="154">
        <v>17.607869999999998</v>
      </c>
    </row>
    <row r="392" spans="1:6">
      <c r="A392" s="67" t="s">
        <v>767</v>
      </c>
      <c r="B392" s="123" t="s">
        <v>2115</v>
      </c>
      <c r="C392" s="106"/>
      <c r="D392" s="152">
        <v>1</v>
      </c>
      <c r="E392" s="123">
        <v>1</v>
      </c>
      <c r="F392" s="154">
        <v>17.236689999999999</v>
      </c>
    </row>
    <row r="393" spans="1:6">
      <c r="A393" s="67" t="s">
        <v>767</v>
      </c>
      <c r="B393" s="123" t="s">
        <v>2116</v>
      </c>
      <c r="C393" s="106"/>
      <c r="D393" s="152">
        <v>1</v>
      </c>
      <c r="E393" s="123">
        <v>5</v>
      </c>
      <c r="F393" s="154">
        <v>17.216909999999999</v>
      </c>
    </row>
    <row r="394" spans="1:6">
      <c r="A394" s="67" t="s">
        <v>767</v>
      </c>
      <c r="B394" s="123" t="s">
        <v>2117</v>
      </c>
      <c r="C394" s="106"/>
      <c r="D394" s="152">
        <v>1</v>
      </c>
      <c r="E394" s="123">
        <v>7</v>
      </c>
      <c r="F394" s="154">
        <v>17.216939999999997</v>
      </c>
    </row>
    <row r="395" spans="1:6">
      <c r="A395" s="67" t="s">
        <v>767</v>
      </c>
      <c r="B395" s="123" t="s">
        <v>2118</v>
      </c>
      <c r="C395" s="106"/>
      <c r="D395" s="152">
        <v>1</v>
      </c>
      <c r="E395" s="123">
        <v>5</v>
      </c>
      <c r="F395" s="154">
        <v>17.583110000000001</v>
      </c>
    </row>
    <row r="396" spans="1:6">
      <c r="A396" s="67" t="s">
        <v>767</v>
      </c>
      <c r="B396" s="123" t="s">
        <v>2119</v>
      </c>
      <c r="C396" s="106"/>
      <c r="D396" s="152">
        <v>1</v>
      </c>
      <c r="E396" s="123">
        <v>1</v>
      </c>
      <c r="F396" s="154">
        <v>17.22288</v>
      </c>
    </row>
    <row r="397" spans="1:6">
      <c r="A397" s="67" t="s">
        <v>767</v>
      </c>
      <c r="B397" s="123" t="s">
        <v>2120</v>
      </c>
      <c r="C397" s="106"/>
      <c r="D397" s="152">
        <v>1</v>
      </c>
      <c r="E397" s="123">
        <v>3</v>
      </c>
      <c r="F397" s="154">
        <v>17.22288</v>
      </c>
    </row>
    <row r="398" spans="1:6">
      <c r="A398" s="67" t="s">
        <v>767</v>
      </c>
      <c r="B398" s="155" t="s">
        <v>2121</v>
      </c>
      <c r="C398" s="106"/>
      <c r="D398" s="152">
        <v>1</v>
      </c>
      <c r="E398" s="123">
        <v>2</v>
      </c>
      <c r="F398" s="154">
        <v>16.99963</v>
      </c>
    </row>
    <row r="399" spans="1:6">
      <c r="A399" s="67" t="s">
        <v>767</v>
      </c>
      <c r="B399" s="123" t="s">
        <v>2122</v>
      </c>
      <c r="C399" s="106"/>
      <c r="D399" s="152">
        <v>1</v>
      </c>
      <c r="E399" s="160">
        <v>1</v>
      </c>
      <c r="F399" s="154">
        <v>17.22288</v>
      </c>
    </row>
    <row r="400" spans="1:6">
      <c r="A400" s="67" t="s">
        <v>767</v>
      </c>
      <c r="B400" s="123" t="s">
        <v>2123</v>
      </c>
      <c r="C400" s="106"/>
      <c r="D400" s="152">
        <v>1</v>
      </c>
      <c r="E400" s="160">
        <v>3</v>
      </c>
      <c r="F400" s="154">
        <v>17.22288</v>
      </c>
    </row>
    <row r="401" spans="1:6">
      <c r="A401" s="67" t="s">
        <v>767</v>
      </c>
      <c r="B401" s="123" t="s">
        <v>2124</v>
      </c>
      <c r="C401" s="106"/>
      <c r="D401" s="152">
        <v>1</v>
      </c>
      <c r="E401" s="160">
        <v>1</v>
      </c>
      <c r="F401" s="154">
        <v>17.22287</v>
      </c>
    </row>
    <row r="402" spans="1:6">
      <c r="A402" s="67" t="s">
        <v>767</v>
      </c>
      <c r="B402" s="123" t="s">
        <v>2125</v>
      </c>
      <c r="C402" s="106"/>
      <c r="D402" s="152">
        <v>1</v>
      </c>
      <c r="E402" s="160">
        <v>7</v>
      </c>
      <c r="F402" s="154">
        <v>18.128919999999997</v>
      </c>
    </row>
    <row r="403" spans="1:6">
      <c r="A403" s="67" t="s">
        <v>767</v>
      </c>
      <c r="B403" s="123" t="s">
        <v>2126</v>
      </c>
      <c r="C403" s="106"/>
      <c r="D403" s="152">
        <v>1</v>
      </c>
      <c r="E403" s="160">
        <v>3</v>
      </c>
      <c r="F403" s="154">
        <v>17.88034</v>
      </c>
    </row>
    <row r="404" spans="1:6">
      <c r="A404" s="67" t="s">
        <v>767</v>
      </c>
      <c r="B404" s="123" t="s">
        <v>2127</v>
      </c>
      <c r="C404" s="106"/>
      <c r="D404" s="152">
        <v>1</v>
      </c>
      <c r="E404" s="160">
        <v>2</v>
      </c>
      <c r="F404" s="154">
        <v>17.936450000000001</v>
      </c>
    </row>
    <row r="405" spans="1:6">
      <c r="A405" s="67" t="s">
        <v>767</v>
      </c>
      <c r="B405" s="155" t="s">
        <v>2128</v>
      </c>
      <c r="C405" s="106"/>
      <c r="D405" s="152">
        <v>1</v>
      </c>
      <c r="E405" s="160">
        <v>5</v>
      </c>
      <c r="F405" s="154">
        <v>18.549679999999999</v>
      </c>
    </row>
    <row r="406" spans="1:6">
      <c r="A406" s="67" t="s">
        <v>767</v>
      </c>
      <c r="B406" s="123" t="s">
        <v>2129</v>
      </c>
      <c r="C406" s="106"/>
      <c r="D406" s="152">
        <v>1</v>
      </c>
      <c r="E406" s="160">
        <v>7</v>
      </c>
      <c r="F406" s="154">
        <v>16.999599999999997</v>
      </c>
    </row>
    <row r="407" spans="1:6">
      <c r="A407" s="67" t="s">
        <v>767</v>
      </c>
      <c r="B407" s="123" t="s">
        <v>2130</v>
      </c>
      <c r="C407" s="106"/>
      <c r="D407" s="152">
        <v>1</v>
      </c>
      <c r="E407" s="160">
        <v>5</v>
      </c>
      <c r="F407" s="154">
        <v>18.841900000000003</v>
      </c>
    </row>
    <row r="408" spans="1:6">
      <c r="A408" s="67" t="s">
        <v>767</v>
      </c>
      <c r="B408" s="123" t="s">
        <v>2131</v>
      </c>
      <c r="C408" s="106"/>
      <c r="D408" s="152">
        <v>1</v>
      </c>
      <c r="E408" s="160">
        <v>2</v>
      </c>
      <c r="F408" s="154">
        <v>17.76322</v>
      </c>
    </row>
    <row r="409" spans="1:6">
      <c r="A409" s="67" t="s">
        <v>767</v>
      </c>
      <c r="B409" s="123" t="s">
        <v>2132</v>
      </c>
      <c r="C409" s="106"/>
      <c r="D409" s="152">
        <v>1</v>
      </c>
      <c r="E409" s="160">
        <v>2</v>
      </c>
      <c r="F409" s="154">
        <v>17.22288</v>
      </c>
    </row>
    <row r="410" spans="1:6">
      <c r="A410" s="67" t="s">
        <v>767</v>
      </c>
      <c r="B410" s="123" t="s">
        <v>2133</v>
      </c>
      <c r="C410" s="106"/>
      <c r="D410" s="152">
        <v>1</v>
      </c>
      <c r="E410" s="160">
        <v>7</v>
      </c>
      <c r="F410" s="154">
        <v>18.102910000000001</v>
      </c>
    </row>
    <row r="411" spans="1:6">
      <c r="A411" s="67" t="s">
        <v>767</v>
      </c>
      <c r="B411" s="123" t="s">
        <v>2134</v>
      </c>
      <c r="C411" s="106"/>
      <c r="D411" s="152">
        <v>1</v>
      </c>
      <c r="E411" s="160">
        <v>5</v>
      </c>
      <c r="F411" s="154">
        <v>16.999599999999997</v>
      </c>
    </row>
    <row r="412" spans="1:6">
      <c r="A412" s="67" t="s">
        <v>767</v>
      </c>
      <c r="B412" s="123" t="s">
        <v>2135</v>
      </c>
      <c r="C412" s="106"/>
      <c r="D412" s="152">
        <v>1</v>
      </c>
      <c r="E412" s="160">
        <v>5</v>
      </c>
      <c r="F412" s="154">
        <v>17.256360000000001</v>
      </c>
    </row>
    <row r="413" spans="1:6">
      <c r="A413" s="67" t="s">
        <v>767</v>
      </c>
      <c r="B413" s="123" t="s">
        <v>2136</v>
      </c>
      <c r="C413" s="106"/>
      <c r="D413" s="152">
        <v>1</v>
      </c>
      <c r="E413" s="160">
        <v>7</v>
      </c>
      <c r="F413" s="154">
        <v>17.12471</v>
      </c>
    </row>
    <row r="414" spans="1:6">
      <c r="A414" s="67" t="s">
        <v>767</v>
      </c>
      <c r="B414" s="155" t="s">
        <v>2137</v>
      </c>
      <c r="C414" s="106"/>
      <c r="D414" s="152">
        <v>1</v>
      </c>
      <c r="E414" s="160">
        <v>7</v>
      </c>
      <c r="F414" s="154">
        <v>17.062169999999998</v>
      </c>
    </row>
    <row r="415" spans="1:6">
      <c r="A415" s="67" t="s">
        <v>767</v>
      </c>
      <c r="B415" s="123" t="s">
        <v>2138</v>
      </c>
      <c r="C415" s="106"/>
      <c r="D415" s="152">
        <v>1</v>
      </c>
      <c r="E415" s="160">
        <v>7</v>
      </c>
      <c r="F415" s="154">
        <v>17.124680000000001</v>
      </c>
    </row>
    <row r="416" spans="1:6">
      <c r="A416" s="67" t="s">
        <v>767</v>
      </c>
      <c r="B416" s="123" t="s">
        <v>2139</v>
      </c>
      <c r="C416" s="106"/>
      <c r="D416" s="152">
        <v>1</v>
      </c>
      <c r="E416" s="160">
        <v>5</v>
      </c>
      <c r="F416" s="154">
        <v>17.9282</v>
      </c>
    </row>
    <row r="417" spans="1:6">
      <c r="A417" s="67" t="s">
        <v>767</v>
      </c>
      <c r="B417" s="123" t="s">
        <v>2140</v>
      </c>
      <c r="C417" s="106"/>
      <c r="D417" s="152">
        <v>1</v>
      </c>
      <c r="E417" s="160">
        <v>7</v>
      </c>
      <c r="F417" s="154">
        <v>17.31617</v>
      </c>
    </row>
    <row r="418" spans="1:6">
      <c r="A418" s="67" t="s">
        <v>767</v>
      </c>
      <c r="B418" s="123" t="s">
        <v>2141</v>
      </c>
      <c r="C418" s="106"/>
      <c r="D418" s="152">
        <v>1</v>
      </c>
      <c r="E418" s="160">
        <v>7</v>
      </c>
      <c r="F418" s="154">
        <v>17.31617</v>
      </c>
    </row>
    <row r="419" spans="1:6">
      <c r="A419" s="67" t="s">
        <v>767</v>
      </c>
      <c r="B419" s="123" t="s">
        <v>2142</v>
      </c>
      <c r="C419" s="106"/>
      <c r="D419" s="152">
        <v>1</v>
      </c>
      <c r="E419" s="160">
        <v>7</v>
      </c>
      <c r="F419" s="154">
        <v>17.195319999999999</v>
      </c>
    </row>
    <row r="420" spans="1:6">
      <c r="A420" s="67" t="s">
        <v>767</v>
      </c>
      <c r="B420" s="123" t="s">
        <v>2143</v>
      </c>
      <c r="C420" s="106"/>
      <c r="D420" s="152">
        <v>1</v>
      </c>
      <c r="E420" s="161">
        <v>3.5</v>
      </c>
      <c r="F420" s="154">
        <v>18.430299999999999</v>
      </c>
    </row>
    <row r="421" spans="1:6">
      <c r="A421" s="67" t="s">
        <v>767</v>
      </c>
      <c r="B421" s="123" t="s">
        <v>2144</v>
      </c>
      <c r="C421" s="106"/>
      <c r="D421" s="152">
        <v>1</v>
      </c>
      <c r="E421" s="160">
        <v>5</v>
      </c>
      <c r="F421" s="154">
        <v>17.613479999999999</v>
      </c>
    </row>
    <row r="422" spans="1:6">
      <c r="A422" s="67" t="s">
        <v>767</v>
      </c>
      <c r="B422" s="123" t="s">
        <v>2145</v>
      </c>
      <c r="C422" s="106"/>
      <c r="D422" s="152">
        <v>1</v>
      </c>
      <c r="E422" s="160">
        <v>4</v>
      </c>
      <c r="F422" s="154">
        <v>17.216939999999997</v>
      </c>
    </row>
    <row r="423" spans="1:6">
      <c r="A423" s="67" t="s">
        <v>767</v>
      </c>
      <c r="B423" s="123" t="s">
        <v>2146</v>
      </c>
      <c r="C423" s="106"/>
      <c r="D423" s="152">
        <v>1</v>
      </c>
      <c r="E423" s="160">
        <v>2</v>
      </c>
      <c r="F423" s="154">
        <v>17.66039</v>
      </c>
    </row>
    <row r="424" spans="1:6">
      <c r="A424" s="67" t="s">
        <v>767</v>
      </c>
      <c r="B424" s="123" t="s">
        <v>2146</v>
      </c>
      <c r="C424" s="106"/>
      <c r="D424" s="152">
        <v>1</v>
      </c>
      <c r="E424" s="160">
        <v>7</v>
      </c>
      <c r="F424" s="154">
        <v>18.02825</v>
      </c>
    </row>
    <row r="425" spans="1:6">
      <c r="A425" s="67" t="s">
        <v>767</v>
      </c>
      <c r="B425" s="123" t="s">
        <v>2147</v>
      </c>
      <c r="C425" s="106"/>
      <c r="D425" s="152">
        <v>1</v>
      </c>
      <c r="E425" s="160">
        <v>5</v>
      </c>
      <c r="F425" s="154">
        <v>17.672349999999998</v>
      </c>
    </row>
    <row r="426" spans="1:6">
      <c r="A426" s="67" t="s">
        <v>767</v>
      </c>
      <c r="B426" s="123" t="s">
        <v>2148</v>
      </c>
      <c r="C426" s="106"/>
      <c r="D426" s="152">
        <v>1</v>
      </c>
      <c r="E426" s="160">
        <v>5</v>
      </c>
      <c r="F426" s="154">
        <v>17.660400000000003</v>
      </c>
    </row>
    <row r="427" spans="1:6">
      <c r="A427" s="67" t="s">
        <v>767</v>
      </c>
      <c r="B427" s="123" t="s">
        <v>2149</v>
      </c>
      <c r="C427" s="106"/>
      <c r="D427" s="152">
        <v>1</v>
      </c>
      <c r="E427" s="160">
        <v>7</v>
      </c>
      <c r="F427" s="154">
        <v>17.66039</v>
      </c>
    </row>
    <row r="428" spans="1:6">
      <c r="A428" s="67" t="s">
        <v>767</v>
      </c>
      <c r="B428" s="123" t="s">
        <v>2150</v>
      </c>
      <c r="C428" s="106"/>
      <c r="D428" s="152">
        <v>1</v>
      </c>
      <c r="E428" s="160">
        <v>7</v>
      </c>
      <c r="F428" s="154">
        <v>17.476130000000001</v>
      </c>
    </row>
    <row r="429" spans="1:6">
      <c r="A429" s="67" t="s">
        <v>767</v>
      </c>
      <c r="B429" s="123" t="s">
        <v>2151</v>
      </c>
      <c r="C429" s="106"/>
      <c r="D429" s="152">
        <v>1</v>
      </c>
      <c r="E429" s="160">
        <v>7</v>
      </c>
      <c r="F429" s="154">
        <v>17.660400000000003</v>
      </c>
    </row>
    <row r="430" spans="1:6">
      <c r="A430" s="67" t="s">
        <v>767</v>
      </c>
      <c r="B430" s="123" t="s">
        <v>2152</v>
      </c>
      <c r="C430" s="106"/>
      <c r="D430" s="152">
        <v>1</v>
      </c>
      <c r="E430" s="160">
        <v>5</v>
      </c>
      <c r="F430" s="154">
        <v>17.44201</v>
      </c>
    </row>
    <row r="431" spans="1:6">
      <c r="A431" s="67" t="s">
        <v>767</v>
      </c>
      <c r="B431" s="123" t="s">
        <v>2153</v>
      </c>
      <c r="C431" s="106"/>
      <c r="D431" s="152">
        <v>1</v>
      </c>
      <c r="E431" s="160">
        <v>7</v>
      </c>
      <c r="F431" s="154">
        <v>17.073930000000001</v>
      </c>
    </row>
    <row r="432" spans="1:6">
      <c r="A432" s="67" t="s">
        <v>767</v>
      </c>
      <c r="B432" s="123" t="s">
        <v>2154</v>
      </c>
      <c r="C432" s="106"/>
      <c r="D432" s="152">
        <v>1</v>
      </c>
      <c r="E432" s="160">
        <v>3</v>
      </c>
      <c r="F432" s="154">
        <v>17.800099999999997</v>
      </c>
    </row>
    <row r="433" spans="1:6">
      <c r="A433" s="67" t="s">
        <v>767</v>
      </c>
      <c r="B433" s="123" t="s">
        <v>2155</v>
      </c>
      <c r="C433" s="106"/>
      <c r="D433" s="152">
        <v>1</v>
      </c>
      <c r="E433" s="160">
        <v>7</v>
      </c>
      <c r="F433" s="159">
        <v>17.800090000000001</v>
      </c>
    </row>
    <row r="434" spans="1:6">
      <c r="A434" s="67" t="s">
        <v>767</v>
      </c>
      <c r="B434" s="123" t="s">
        <v>2156</v>
      </c>
      <c r="C434" s="106"/>
      <c r="D434" s="152">
        <v>1</v>
      </c>
      <c r="E434" s="160">
        <v>7</v>
      </c>
      <c r="F434" s="154">
        <v>17.955659999999998</v>
      </c>
    </row>
    <row r="435" spans="1:6">
      <c r="A435" s="67" t="s">
        <v>767</v>
      </c>
      <c r="B435" s="123" t="s">
        <v>2157</v>
      </c>
      <c r="C435" s="106"/>
      <c r="D435" s="152">
        <v>1</v>
      </c>
      <c r="E435" s="160">
        <v>2.5</v>
      </c>
      <c r="F435" s="154">
        <v>17.955650000000002</v>
      </c>
    </row>
    <row r="436" spans="1:6">
      <c r="A436" s="67" t="s">
        <v>767</v>
      </c>
      <c r="B436" s="123" t="s">
        <v>2158</v>
      </c>
      <c r="C436" s="106"/>
      <c r="D436" s="152">
        <v>1</v>
      </c>
      <c r="E436" s="160">
        <v>3</v>
      </c>
      <c r="F436" s="154">
        <v>17.222860000000001</v>
      </c>
    </row>
    <row r="437" spans="1:6">
      <c r="A437" s="67" t="s">
        <v>767</v>
      </c>
      <c r="B437" s="123" t="s">
        <v>2159</v>
      </c>
      <c r="C437" s="106"/>
      <c r="D437" s="152">
        <v>1</v>
      </c>
      <c r="E437" s="160">
        <v>3</v>
      </c>
      <c r="F437" s="154">
        <v>17.822119999999998</v>
      </c>
    </row>
    <row r="438" spans="1:6">
      <c r="A438" s="67" t="s">
        <v>767</v>
      </c>
      <c r="B438" s="123" t="s">
        <v>2160</v>
      </c>
      <c r="C438" s="106"/>
      <c r="D438" s="152">
        <v>1</v>
      </c>
      <c r="E438" s="160">
        <v>7</v>
      </c>
      <c r="F438" s="154">
        <v>17.56269</v>
      </c>
    </row>
    <row r="439" spans="1:6">
      <c r="A439" s="67" t="s">
        <v>767</v>
      </c>
      <c r="B439" s="123" t="s">
        <v>2161</v>
      </c>
      <c r="C439" s="106"/>
      <c r="D439" s="152">
        <v>1</v>
      </c>
      <c r="E439" s="160">
        <v>7</v>
      </c>
      <c r="F439" s="154">
        <v>17.720880000000001</v>
      </c>
    </row>
    <row r="440" spans="1:6">
      <c r="A440" s="67" t="s">
        <v>767</v>
      </c>
      <c r="B440" s="123" t="s">
        <v>2162</v>
      </c>
      <c r="C440" s="106"/>
      <c r="D440" s="152">
        <v>1</v>
      </c>
      <c r="E440" s="160">
        <v>5</v>
      </c>
      <c r="F440" s="154">
        <v>17.955659999999998</v>
      </c>
    </row>
    <row r="441" spans="1:6">
      <c r="A441" s="67" t="s">
        <v>767</v>
      </c>
      <c r="B441" s="155" t="s">
        <v>2163</v>
      </c>
      <c r="C441" s="106"/>
      <c r="D441" s="152">
        <v>1</v>
      </c>
      <c r="E441" s="160">
        <v>6</v>
      </c>
      <c r="F441" s="154">
        <v>18.066590000000001</v>
      </c>
    </row>
    <row r="442" spans="1:6">
      <c r="A442" s="67" t="s">
        <v>767</v>
      </c>
      <c r="B442" s="123" t="s">
        <v>2164</v>
      </c>
      <c r="C442" s="106"/>
      <c r="D442" s="152">
        <v>1</v>
      </c>
      <c r="E442" s="160">
        <v>10</v>
      </c>
      <c r="F442" s="154">
        <v>17.533540000000002</v>
      </c>
    </row>
    <row r="443" spans="1:6">
      <c r="A443" s="67" t="s">
        <v>767</v>
      </c>
      <c r="B443" s="123" t="s">
        <v>2165</v>
      </c>
      <c r="C443" s="106"/>
      <c r="D443" s="152">
        <v>1</v>
      </c>
      <c r="E443" s="160">
        <v>5</v>
      </c>
      <c r="F443" s="154">
        <v>17.50413</v>
      </c>
    </row>
    <row r="444" spans="1:6">
      <c r="A444" s="67" t="s">
        <v>767</v>
      </c>
      <c r="B444" s="123" t="s">
        <v>2166</v>
      </c>
      <c r="C444" s="106"/>
      <c r="D444" s="152">
        <v>1</v>
      </c>
      <c r="E444" s="160">
        <v>7</v>
      </c>
      <c r="F444" s="154">
        <v>17.222860000000001</v>
      </c>
    </row>
    <row r="445" spans="1:6">
      <c r="A445" s="67" t="s">
        <v>767</v>
      </c>
      <c r="B445" s="123" t="s">
        <v>2167</v>
      </c>
      <c r="C445" s="106"/>
      <c r="D445" s="152">
        <v>1</v>
      </c>
      <c r="E445" s="160">
        <v>7</v>
      </c>
      <c r="F445" s="154">
        <v>17.533560000000001</v>
      </c>
    </row>
    <row r="446" spans="1:6">
      <c r="A446" s="67" t="s">
        <v>767</v>
      </c>
      <c r="B446" s="155" t="s">
        <v>2168</v>
      </c>
      <c r="C446" s="106"/>
      <c r="D446" s="152">
        <v>1</v>
      </c>
      <c r="E446" s="160">
        <v>2</v>
      </c>
      <c r="F446" s="159">
        <v>17.50413</v>
      </c>
    </row>
    <row r="447" spans="1:6">
      <c r="A447" s="67" t="s">
        <v>767</v>
      </c>
      <c r="B447" s="123" t="s">
        <v>2169</v>
      </c>
      <c r="C447" s="106"/>
      <c r="D447" s="152">
        <v>1</v>
      </c>
      <c r="E447" s="160">
        <v>5</v>
      </c>
      <c r="F447" s="154">
        <v>17.504110000000001</v>
      </c>
    </row>
    <row r="448" spans="1:6">
      <c r="A448" s="67" t="s">
        <v>767</v>
      </c>
      <c r="B448" s="123" t="s">
        <v>2170</v>
      </c>
      <c r="C448" s="106"/>
      <c r="D448" s="152">
        <v>1</v>
      </c>
      <c r="E448" s="160">
        <v>5</v>
      </c>
      <c r="F448" s="154">
        <v>17.676069999999999</v>
      </c>
    </row>
    <row r="449" spans="1:6">
      <c r="A449" s="67" t="s">
        <v>767</v>
      </c>
      <c r="B449" s="123" t="s">
        <v>2171</v>
      </c>
      <c r="C449" s="106"/>
      <c r="D449" s="152">
        <v>1</v>
      </c>
      <c r="E449" s="160">
        <v>5</v>
      </c>
      <c r="F449" s="154">
        <v>17.22288</v>
      </c>
    </row>
    <row r="450" spans="1:6">
      <c r="A450" s="67" t="s">
        <v>767</v>
      </c>
      <c r="B450" s="123" t="s">
        <v>2172</v>
      </c>
      <c r="C450" s="106"/>
      <c r="D450" s="152">
        <v>1</v>
      </c>
      <c r="E450" s="160">
        <v>5</v>
      </c>
      <c r="F450" s="154">
        <v>17.676089999999999</v>
      </c>
    </row>
    <row r="451" spans="1:6">
      <c r="A451" s="67" t="s">
        <v>767</v>
      </c>
      <c r="B451" s="123" t="s">
        <v>2173</v>
      </c>
      <c r="C451" s="106"/>
      <c r="D451" s="152">
        <v>1</v>
      </c>
      <c r="E451" s="160">
        <v>3</v>
      </c>
      <c r="F451" s="154">
        <v>17.676069999999999</v>
      </c>
    </row>
    <row r="452" spans="1:6">
      <c r="A452" s="67" t="s">
        <v>767</v>
      </c>
      <c r="B452" s="123" t="s">
        <v>2174</v>
      </c>
      <c r="C452" s="106"/>
      <c r="D452" s="152">
        <v>1</v>
      </c>
      <c r="E452" s="160">
        <v>7</v>
      </c>
      <c r="F452" s="159">
        <v>18.218070000000001</v>
      </c>
    </row>
    <row r="453" spans="1:6">
      <c r="A453" s="67" t="s">
        <v>767</v>
      </c>
      <c r="B453" s="123" t="s">
        <v>2175</v>
      </c>
      <c r="C453" s="106"/>
      <c r="D453" s="152">
        <v>1</v>
      </c>
      <c r="E453" s="160">
        <v>2</v>
      </c>
      <c r="F453" s="154">
        <v>17.599490000000003</v>
      </c>
    </row>
    <row r="454" spans="1:6">
      <c r="A454" s="67" t="s">
        <v>767</v>
      </c>
      <c r="B454" s="123" t="s">
        <v>2176</v>
      </c>
      <c r="C454" s="106"/>
      <c r="D454" s="152">
        <v>1</v>
      </c>
      <c r="E454" s="160">
        <v>1.5</v>
      </c>
      <c r="F454" s="154">
        <v>17.59947</v>
      </c>
    </row>
    <row r="455" spans="1:6">
      <c r="A455" s="67" t="s">
        <v>767</v>
      </c>
      <c r="B455" s="123" t="s">
        <v>2177</v>
      </c>
      <c r="C455" s="106"/>
      <c r="D455" s="152">
        <v>1</v>
      </c>
      <c r="E455" s="160">
        <v>7</v>
      </c>
      <c r="F455" s="154">
        <v>18.066590000000001</v>
      </c>
    </row>
    <row r="456" spans="1:6">
      <c r="A456" s="67" t="s">
        <v>767</v>
      </c>
      <c r="B456" s="123" t="s">
        <v>2178</v>
      </c>
      <c r="C456" s="106"/>
      <c r="D456" s="152">
        <v>1</v>
      </c>
      <c r="E456" s="160">
        <v>3.5</v>
      </c>
      <c r="F456" s="154">
        <v>18.066569999999999</v>
      </c>
    </row>
    <row r="457" spans="1:6">
      <c r="A457" s="67" t="s">
        <v>767</v>
      </c>
      <c r="B457" s="123" t="s">
        <v>2179</v>
      </c>
      <c r="C457" s="106"/>
      <c r="D457" s="152">
        <v>1</v>
      </c>
      <c r="E457" s="160">
        <v>7</v>
      </c>
      <c r="F457" s="154">
        <v>17.897919999999999</v>
      </c>
    </row>
    <row r="458" spans="1:6">
      <c r="A458" s="67" t="s">
        <v>767</v>
      </c>
      <c r="B458" s="123" t="s">
        <v>2180</v>
      </c>
      <c r="C458" s="106"/>
      <c r="D458" s="152">
        <v>1</v>
      </c>
      <c r="E458" s="160">
        <v>7</v>
      </c>
      <c r="F458" s="154">
        <v>17.68085</v>
      </c>
    </row>
    <row r="459" spans="1:6">
      <c r="A459" s="67" t="s">
        <v>767</v>
      </c>
      <c r="B459" s="123" t="s">
        <v>2181</v>
      </c>
      <c r="C459" s="106"/>
      <c r="D459" s="152">
        <v>1</v>
      </c>
      <c r="E459" s="160">
        <v>2</v>
      </c>
      <c r="F459" s="154">
        <v>17.618299999999998</v>
      </c>
    </row>
    <row r="460" spans="1:6">
      <c r="A460" s="67" t="s">
        <v>767</v>
      </c>
      <c r="B460" s="155" t="s">
        <v>2182</v>
      </c>
      <c r="C460" s="106"/>
      <c r="D460" s="152">
        <v>1</v>
      </c>
      <c r="E460" s="160">
        <v>2</v>
      </c>
      <c r="F460" s="154">
        <v>17.715419999999998</v>
      </c>
    </row>
    <row r="461" spans="1:6">
      <c r="A461" s="67" t="s">
        <v>767</v>
      </c>
      <c r="B461" s="123" t="s">
        <v>2183</v>
      </c>
      <c r="C461" s="106"/>
      <c r="D461" s="152">
        <v>1</v>
      </c>
      <c r="E461" s="160">
        <v>3</v>
      </c>
      <c r="F461" s="154">
        <v>17.897929999999999</v>
      </c>
    </row>
    <row r="462" spans="1:6">
      <c r="A462" s="67" t="s">
        <v>767</v>
      </c>
      <c r="B462" s="123" t="s">
        <v>2184</v>
      </c>
      <c r="C462" s="106"/>
      <c r="D462" s="152">
        <v>1</v>
      </c>
      <c r="E462" s="160">
        <v>7</v>
      </c>
      <c r="F462" s="154">
        <v>18.351119999999998</v>
      </c>
    </row>
    <row r="463" spans="1:6">
      <c r="A463" s="67" t="s">
        <v>767</v>
      </c>
      <c r="B463" s="123" t="s">
        <v>2185</v>
      </c>
      <c r="C463" s="106"/>
      <c r="D463" s="152">
        <v>1</v>
      </c>
      <c r="E463" s="160">
        <v>5</v>
      </c>
      <c r="F463" s="154">
        <v>18.012430000000002</v>
      </c>
    </row>
    <row r="464" spans="1:6">
      <c r="A464" s="67" t="s">
        <v>767</v>
      </c>
      <c r="B464" s="123" t="s">
        <v>2186</v>
      </c>
      <c r="C464" s="106"/>
      <c r="D464" s="152">
        <v>1</v>
      </c>
      <c r="E464" s="160">
        <v>7</v>
      </c>
      <c r="F464" s="154">
        <v>17.559439999999999</v>
      </c>
    </row>
    <row r="465" spans="1:6">
      <c r="A465" s="67" t="s">
        <v>767</v>
      </c>
      <c r="B465" s="123" t="s">
        <v>2187</v>
      </c>
      <c r="C465" s="106"/>
      <c r="D465" s="152">
        <v>1</v>
      </c>
      <c r="E465" s="160">
        <v>7</v>
      </c>
      <c r="F465" s="154">
        <v>17.68084</v>
      </c>
    </row>
    <row r="466" spans="1:6">
      <c r="A466" s="67" t="s">
        <v>767</v>
      </c>
      <c r="B466" s="123" t="s">
        <v>2188</v>
      </c>
      <c r="C466" s="106"/>
      <c r="D466" s="152">
        <v>1</v>
      </c>
      <c r="E466" s="160">
        <v>4</v>
      </c>
      <c r="F466" s="154">
        <v>17.222860000000001</v>
      </c>
    </row>
    <row r="467" spans="1:6">
      <c r="A467" s="67" t="s">
        <v>767</v>
      </c>
      <c r="B467" s="123" t="s">
        <v>2189</v>
      </c>
      <c r="C467" s="106"/>
      <c r="D467" s="152">
        <v>1</v>
      </c>
      <c r="E467" s="160">
        <v>5</v>
      </c>
      <c r="F467" s="154">
        <v>17.715400000000002</v>
      </c>
    </row>
    <row r="468" spans="1:6">
      <c r="A468" s="67" t="s">
        <v>767</v>
      </c>
      <c r="B468" s="123" t="s">
        <v>2190</v>
      </c>
      <c r="C468" s="106"/>
      <c r="D468" s="152">
        <v>1</v>
      </c>
      <c r="E468" s="160">
        <v>7</v>
      </c>
      <c r="F468" s="154">
        <v>17.715389999999999</v>
      </c>
    </row>
    <row r="469" spans="1:6">
      <c r="A469" s="67" t="s">
        <v>767</v>
      </c>
      <c r="B469" s="123" t="s">
        <v>2191</v>
      </c>
      <c r="C469" s="106"/>
      <c r="D469" s="152">
        <v>1</v>
      </c>
      <c r="E469" s="160">
        <v>5</v>
      </c>
      <c r="F469" s="154">
        <v>17.682279999999999</v>
      </c>
    </row>
    <row r="470" spans="1:6">
      <c r="A470" s="67" t="s">
        <v>767</v>
      </c>
      <c r="B470" s="123" t="s">
        <v>2192</v>
      </c>
      <c r="C470" s="106"/>
      <c r="D470" s="152">
        <v>1</v>
      </c>
      <c r="E470" s="160">
        <v>2</v>
      </c>
      <c r="F470" s="154">
        <v>17.193000000000001</v>
      </c>
    </row>
    <row r="471" spans="1:6">
      <c r="A471" s="67" t="s">
        <v>767</v>
      </c>
      <c r="B471" s="123" t="s">
        <v>2193</v>
      </c>
      <c r="C471" s="106"/>
      <c r="D471" s="152">
        <v>1</v>
      </c>
      <c r="E471" s="160">
        <v>5</v>
      </c>
      <c r="F471" s="154">
        <v>17.685650000000003</v>
      </c>
    </row>
    <row r="472" spans="1:6">
      <c r="A472" s="67" t="s">
        <v>767</v>
      </c>
      <c r="B472" s="123" t="s">
        <v>2194</v>
      </c>
      <c r="C472" s="106"/>
      <c r="D472" s="152">
        <v>1</v>
      </c>
      <c r="E472" s="160">
        <v>3</v>
      </c>
      <c r="F472" s="154">
        <v>17.655819999999999</v>
      </c>
    </row>
    <row r="473" spans="1:6">
      <c r="A473" s="67" t="s">
        <v>767</v>
      </c>
      <c r="B473" s="123" t="s">
        <v>2195</v>
      </c>
      <c r="C473" s="106"/>
      <c r="D473" s="152">
        <v>1</v>
      </c>
      <c r="E473" s="160">
        <v>5</v>
      </c>
      <c r="F473" s="154">
        <v>17.655819999999999</v>
      </c>
    </row>
    <row r="474" spans="1:6">
      <c r="A474" s="67" t="s">
        <v>767</v>
      </c>
      <c r="B474" s="123" t="s">
        <v>2196</v>
      </c>
      <c r="C474" s="106"/>
      <c r="D474" s="152">
        <v>1</v>
      </c>
      <c r="E474" s="160">
        <v>2</v>
      </c>
      <c r="F474" s="154">
        <v>17.71838</v>
      </c>
    </row>
    <row r="475" spans="1:6">
      <c r="A475" s="67" t="s">
        <v>767</v>
      </c>
      <c r="B475" s="155" t="s">
        <v>2197</v>
      </c>
      <c r="C475" s="106"/>
      <c r="D475" s="152">
        <v>1</v>
      </c>
      <c r="E475" s="160">
        <v>5</v>
      </c>
      <c r="F475" s="154">
        <v>17.718360000000001</v>
      </c>
    </row>
    <row r="476" spans="1:6">
      <c r="A476" s="67" t="s">
        <v>767</v>
      </c>
      <c r="B476" s="123" t="s">
        <v>2198</v>
      </c>
      <c r="C476" s="106"/>
      <c r="D476" s="152">
        <v>1</v>
      </c>
      <c r="E476" s="160">
        <v>3</v>
      </c>
      <c r="F476" s="159">
        <v>17.71838</v>
      </c>
    </row>
    <row r="477" spans="1:6">
      <c r="A477" s="67" t="s">
        <v>767</v>
      </c>
      <c r="B477" s="158" t="s">
        <v>2199</v>
      </c>
      <c r="C477" s="106"/>
      <c r="D477" s="152">
        <v>1</v>
      </c>
      <c r="E477" s="160">
        <v>5</v>
      </c>
      <c r="F477" s="154">
        <v>17.655840000000001</v>
      </c>
    </row>
    <row r="478" spans="1:6">
      <c r="A478" s="67" t="s">
        <v>767</v>
      </c>
      <c r="B478" s="123" t="s">
        <v>2200</v>
      </c>
      <c r="C478" s="106"/>
      <c r="D478" s="152">
        <v>1</v>
      </c>
      <c r="E478" s="160">
        <v>5</v>
      </c>
      <c r="F478" s="154">
        <v>17.813860000000002</v>
      </c>
    </row>
    <row r="479" spans="1:6">
      <c r="A479" s="67" t="s">
        <v>767</v>
      </c>
      <c r="B479" s="123" t="s">
        <v>2201</v>
      </c>
      <c r="C479" s="106"/>
      <c r="D479" s="152">
        <v>1</v>
      </c>
      <c r="E479" s="160">
        <v>7</v>
      </c>
      <c r="F479" s="154">
        <v>18.860349999999997</v>
      </c>
    </row>
    <row r="480" spans="1:6">
      <c r="A480" s="67" t="s">
        <v>767</v>
      </c>
      <c r="B480" s="123" t="s">
        <v>2202</v>
      </c>
      <c r="C480" s="106"/>
      <c r="D480" s="152">
        <v>1</v>
      </c>
      <c r="E480" s="160">
        <v>3</v>
      </c>
      <c r="F480" s="154">
        <v>17.813860000000002</v>
      </c>
    </row>
    <row r="481" spans="1:6">
      <c r="A481" s="67" t="s">
        <v>767</v>
      </c>
      <c r="B481" s="123" t="s">
        <v>2203</v>
      </c>
      <c r="C481" s="106"/>
      <c r="D481" s="152">
        <v>1</v>
      </c>
      <c r="E481" s="160">
        <v>5</v>
      </c>
      <c r="F481" s="154">
        <v>17.757150000000003</v>
      </c>
    </row>
    <row r="482" spans="1:6">
      <c r="A482" s="67" t="s">
        <v>767</v>
      </c>
      <c r="B482" s="123" t="s">
        <v>2204</v>
      </c>
      <c r="C482" s="106"/>
      <c r="D482" s="152">
        <v>1</v>
      </c>
      <c r="E482" s="160">
        <v>7</v>
      </c>
      <c r="F482" s="154">
        <v>17.68899</v>
      </c>
    </row>
    <row r="483" spans="1:6">
      <c r="A483" s="67" t="s">
        <v>767</v>
      </c>
      <c r="B483" s="123" t="s">
        <v>2205</v>
      </c>
      <c r="C483" s="106"/>
      <c r="D483" s="152">
        <v>1</v>
      </c>
      <c r="E483" s="160">
        <v>5</v>
      </c>
      <c r="F483" s="154">
        <v>17.626439999999999</v>
      </c>
    </row>
    <row r="484" spans="1:6">
      <c r="A484" s="67" t="s">
        <v>767</v>
      </c>
      <c r="B484" s="123" t="s">
        <v>2206</v>
      </c>
      <c r="C484" s="106"/>
      <c r="D484" s="152">
        <v>1</v>
      </c>
      <c r="E484" s="160">
        <v>7</v>
      </c>
      <c r="F484" s="154">
        <v>17.193009999999997</v>
      </c>
    </row>
    <row r="485" spans="1:6">
      <c r="A485" s="67" t="s">
        <v>767</v>
      </c>
      <c r="B485" s="123" t="s">
        <v>2207</v>
      </c>
      <c r="C485" s="106"/>
      <c r="D485" s="152">
        <v>1</v>
      </c>
      <c r="E485" s="160">
        <v>3</v>
      </c>
      <c r="F485" s="154">
        <v>17.891020000000001</v>
      </c>
    </row>
    <row r="486" spans="1:6">
      <c r="A486" s="67" t="s">
        <v>767</v>
      </c>
      <c r="B486" s="123" t="s">
        <v>2208</v>
      </c>
      <c r="C486" s="106"/>
      <c r="D486" s="152">
        <v>1</v>
      </c>
      <c r="E486" s="160">
        <v>5</v>
      </c>
      <c r="F486" s="154">
        <v>17.93526</v>
      </c>
    </row>
    <row r="487" spans="1:6">
      <c r="A487" s="67" t="s">
        <v>767</v>
      </c>
      <c r="B487" s="123" t="s">
        <v>2209</v>
      </c>
      <c r="C487" s="106"/>
      <c r="D487" s="152">
        <v>1</v>
      </c>
      <c r="E487" s="160">
        <v>7</v>
      </c>
      <c r="F487" s="154">
        <v>17.492789999999999</v>
      </c>
    </row>
    <row r="488" spans="1:6">
      <c r="A488" s="67" t="s">
        <v>767</v>
      </c>
      <c r="B488" s="123" t="s">
        <v>2210</v>
      </c>
      <c r="C488" s="106"/>
      <c r="D488" s="152">
        <v>1</v>
      </c>
      <c r="E488" s="160">
        <v>6</v>
      </c>
      <c r="F488" s="154">
        <v>17.718029999999999</v>
      </c>
    </row>
    <row r="489" spans="1:6">
      <c r="A489" s="67" t="s">
        <v>767</v>
      </c>
      <c r="B489" s="123" t="s">
        <v>2211</v>
      </c>
      <c r="C489" s="106"/>
      <c r="D489" s="152">
        <v>1</v>
      </c>
      <c r="E489" s="160">
        <v>7</v>
      </c>
      <c r="F489" s="154">
        <v>17.818519999999999</v>
      </c>
    </row>
    <row r="490" spans="1:6">
      <c r="A490" s="67" t="s">
        <v>767</v>
      </c>
      <c r="B490" s="123" t="s">
        <v>2212</v>
      </c>
      <c r="C490" s="106"/>
      <c r="D490" s="152">
        <v>1</v>
      </c>
      <c r="E490" s="160">
        <v>7</v>
      </c>
      <c r="F490" s="154">
        <v>17.718019999999999</v>
      </c>
    </row>
    <row r="491" spans="1:6">
      <c r="A491" s="67" t="s">
        <v>767</v>
      </c>
      <c r="B491" s="155" t="s">
        <v>2213</v>
      </c>
      <c r="C491" s="106"/>
      <c r="D491" s="152">
        <v>1</v>
      </c>
      <c r="E491" s="160">
        <v>7</v>
      </c>
      <c r="F491" s="154">
        <v>17.731900000000003</v>
      </c>
    </row>
    <row r="492" spans="1:6">
      <c r="A492" s="67" t="s">
        <v>767</v>
      </c>
      <c r="B492" s="123" t="s">
        <v>2214</v>
      </c>
      <c r="C492" s="106"/>
      <c r="D492" s="152">
        <v>1</v>
      </c>
      <c r="E492" s="160">
        <v>5</v>
      </c>
      <c r="F492" s="154">
        <v>17.693770000000001</v>
      </c>
    </row>
    <row r="493" spans="1:6">
      <c r="A493" s="67" t="s">
        <v>767</v>
      </c>
      <c r="B493" s="123" t="s">
        <v>2215</v>
      </c>
      <c r="C493" s="106"/>
      <c r="D493" s="152">
        <v>1</v>
      </c>
      <c r="E493" s="160">
        <v>7</v>
      </c>
      <c r="F493" s="159">
        <v>17.756319999999999</v>
      </c>
    </row>
    <row r="494" spans="1:6">
      <c r="A494" s="67" t="s">
        <v>767</v>
      </c>
      <c r="B494" s="123" t="s">
        <v>2216</v>
      </c>
      <c r="C494" s="106"/>
      <c r="D494" s="152">
        <v>1</v>
      </c>
      <c r="E494" s="160">
        <v>6</v>
      </c>
      <c r="F494" s="154">
        <v>17.826000000000001</v>
      </c>
    </row>
    <row r="495" spans="1:6">
      <c r="A495" s="67" t="s">
        <v>767</v>
      </c>
      <c r="B495" s="123" t="s">
        <v>905</v>
      </c>
      <c r="C495" s="106"/>
      <c r="D495" s="152">
        <v>1</v>
      </c>
      <c r="E495" s="160">
        <v>6</v>
      </c>
      <c r="F495" s="154">
        <v>17.638369999999998</v>
      </c>
    </row>
    <row r="496" spans="1:6">
      <c r="A496" s="67" t="s">
        <v>767</v>
      </c>
      <c r="B496" s="123" t="s">
        <v>2217</v>
      </c>
      <c r="C496" s="106"/>
      <c r="D496" s="152">
        <v>1</v>
      </c>
      <c r="E496" s="160">
        <v>3</v>
      </c>
      <c r="F496" s="159">
        <v>17.58474</v>
      </c>
    </row>
    <row r="497" spans="1:6">
      <c r="A497" s="67" t="s">
        <v>767</v>
      </c>
      <c r="B497" s="123" t="s">
        <v>2218</v>
      </c>
      <c r="C497" s="106"/>
      <c r="D497" s="152">
        <v>1</v>
      </c>
      <c r="E497" s="160">
        <v>3</v>
      </c>
      <c r="F497" s="159">
        <v>17.492789999999999</v>
      </c>
    </row>
    <row r="498" spans="1:6">
      <c r="A498" s="67" t="s">
        <v>767</v>
      </c>
      <c r="B498" s="123" t="s">
        <v>2219</v>
      </c>
      <c r="C498" s="106"/>
      <c r="D498" s="152">
        <v>1</v>
      </c>
      <c r="E498" s="160">
        <v>3</v>
      </c>
      <c r="F498" s="154">
        <v>17.525880000000001</v>
      </c>
    </row>
    <row r="499" spans="1:6">
      <c r="A499" s="67" t="s">
        <v>767</v>
      </c>
      <c r="B499" s="155" t="s">
        <v>2220</v>
      </c>
      <c r="C499" s="106"/>
      <c r="D499" s="152">
        <v>1</v>
      </c>
      <c r="E499" s="160">
        <v>1</v>
      </c>
      <c r="F499" s="154">
        <v>17.818519999999999</v>
      </c>
    </row>
    <row r="500" spans="1:6">
      <c r="A500" s="67" t="s">
        <v>767</v>
      </c>
      <c r="B500" s="123" t="s">
        <v>2221</v>
      </c>
      <c r="C500" s="106"/>
      <c r="D500" s="152">
        <v>1</v>
      </c>
      <c r="E500" s="160">
        <v>5</v>
      </c>
      <c r="F500" s="154">
        <v>17.58474</v>
      </c>
    </row>
    <row r="501" spans="1:6">
      <c r="A501" s="67" t="s">
        <v>767</v>
      </c>
      <c r="B501" s="123" t="s">
        <v>2222</v>
      </c>
      <c r="C501" s="106"/>
      <c r="D501" s="152">
        <v>1</v>
      </c>
      <c r="E501" s="160">
        <v>6</v>
      </c>
      <c r="F501" s="154">
        <v>17.525880000000001</v>
      </c>
    </row>
    <row r="502" spans="1:6">
      <c r="A502" s="67" t="s">
        <v>767</v>
      </c>
      <c r="B502" s="123" t="s">
        <v>2223</v>
      </c>
      <c r="C502" s="106"/>
      <c r="D502" s="152">
        <v>1</v>
      </c>
      <c r="E502" s="160">
        <v>7</v>
      </c>
      <c r="F502" s="154">
        <v>17.635180000000002</v>
      </c>
    </row>
    <row r="503" spans="1:6">
      <c r="A503" s="67" t="s">
        <v>767</v>
      </c>
      <c r="B503" s="123" t="s">
        <v>2224</v>
      </c>
      <c r="C503" s="106"/>
      <c r="D503" s="152">
        <v>1</v>
      </c>
      <c r="E503" s="160">
        <v>7</v>
      </c>
      <c r="F503" s="154">
        <v>17.193000000000001</v>
      </c>
    </row>
    <row r="504" spans="1:6">
      <c r="A504" s="67" t="s">
        <v>767</v>
      </c>
      <c r="B504" s="123" t="s">
        <v>2224</v>
      </c>
      <c r="C504" s="106"/>
      <c r="D504" s="152">
        <v>1</v>
      </c>
      <c r="E504" s="160">
        <v>7</v>
      </c>
      <c r="F504" s="154">
        <v>17.193009999999997</v>
      </c>
    </row>
    <row r="505" spans="1:6">
      <c r="A505" s="67" t="s">
        <v>767</v>
      </c>
      <c r="B505" s="123" t="s">
        <v>2225</v>
      </c>
      <c r="C505" s="106"/>
      <c r="D505" s="152">
        <v>1</v>
      </c>
      <c r="E505" s="160">
        <v>5</v>
      </c>
      <c r="F505" s="154">
        <v>17.813869999999998</v>
      </c>
    </row>
    <row r="506" spans="1:6">
      <c r="A506" s="67" t="s">
        <v>767</v>
      </c>
      <c r="B506" s="123" t="s">
        <v>2226</v>
      </c>
      <c r="C506" s="106"/>
      <c r="D506" s="152">
        <v>1</v>
      </c>
      <c r="E506" s="160">
        <v>5</v>
      </c>
      <c r="F506" s="154">
        <v>17.626439999999999</v>
      </c>
    </row>
    <row r="507" spans="1:6">
      <c r="A507" s="67" t="s">
        <v>767</v>
      </c>
      <c r="B507" s="123" t="s">
        <v>2227</v>
      </c>
      <c r="C507" s="106"/>
      <c r="D507" s="152">
        <v>1</v>
      </c>
      <c r="E507" s="160">
        <v>5</v>
      </c>
      <c r="F507" s="154">
        <v>17.193009999999997</v>
      </c>
    </row>
    <row r="508" spans="1:6">
      <c r="A508" s="67" t="s">
        <v>767</v>
      </c>
      <c r="B508" s="155" t="s">
        <v>2228</v>
      </c>
      <c r="C508" s="106"/>
      <c r="D508" s="152">
        <v>1</v>
      </c>
      <c r="E508" s="160">
        <v>3</v>
      </c>
      <c r="F508" s="154">
        <v>17.626450000000002</v>
      </c>
    </row>
    <row r="509" spans="1:6">
      <c r="A509" s="67" t="s">
        <v>767</v>
      </c>
      <c r="B509" s="123" t="s">
        <v>2229</v>
      </c>
      <c r="C509" s="106"/>
      <c r="D509" s="152">
        <v>1</v>
      </c>
      <c r="E509" s="160">
        <v>5</v>
      </c>
      <c r="F509" s="154">
        <v>17.68553</v>
      </c>
    </row>
    <row r="510" spans="1:6">
      <c r="A510" s="67" t="s">
        <v>767</v>
      </c>
      <c r="B510" s="123" t="s">
        <v>2230</v>
      </c>
      <c r="C510" s="106"/>
      <c r="D510" s="152">
        <v>1</v>
      </c>
      <c r="E510" s="160">
        <v>2</v>
      </c>
      <c r="F510" s="154">
        <v>17.915839999999999</v>
      </c>
    </row>
    <row r="511" spans="1:6">
      <c r="A511" s="67" t="s">
        <v>767</v>
      </c>
      <c r="B511" s="155" t="s">
        <v>2231</v>
      </c>
      <c r="C511" s="106"/>
      <c r="D511" s="152">
        <v>1</v>
      </c>
      <c r="E511" s="160">
        <v>5</v>
      </c>
      <c r="F511" s="154">
        <v>17.93516</v>
      </c>
    </row>
    <row r="512" spans="1:6">
      <c r="A512" s="67" t="s">
        <v>767</v>
      </c>
      <c r="B512" s="123" t="s">
        <v>2232</v>
      </c>
      <c r="C512" s="106"/>
      <c r="D512" s="152">
        <v>1</v>
      </c>
      <c r="E512" s="160">
        <v>5</v>
      </c>
      <c r="F512" s="159">
        <v>17.819689999999998</v>
      </c>
    </row>
    <row r="513" spans="1:6">
      <c r="A513" s="67" t="s">
        <v>767</v>
      </c>
      <c r="B513" s="123" t="s">
        <v>2233</v>
      </c>
      <c r="C513" s="106"/>
      <c r="D513" s="152">
        <v>1</v>
      </c>
      <c r="E513" s="160">
        <v>7</v>
      </c>
      <c r="F513" s="154">
        <v>17.688980000000001</v>
      </c>
    </row>
    <row r="514" spans="1:6">
      <c r="A514" s="67" t="s">
        <v>767</v>
      </c>
      <c r="B514" s="123" t="s">
        <v>2234</v>
      </c>
      <c r="C514" s="106"/>
      <c r="D514" s="152">
        <v>1</v>
      </c>
      <c r="E514" s="160">
        <v>2</v>
      </c>
      <c r="F514" s="154">
        <v>17.559439999999999</v>
      </c>
    </row>
    <row r="515" spans="1:6">
      <c r="A515" s="67" t="s">
        <v>767</v>
      </c>
      <c r="B515" s="123" t="s">
        <v>2235</v>
      </c>
      <c r="C515" s="106"/>
      <c r="D515" s="152">
        <v>1</v>
      </c>
      <c r="E515" s="160">
        <v>3</v>
      </c>
      <c r="F515" s="154">
        <v>17.193009999999997</v>
      </c>
    </row>
    <row r="516" spans="1:6">
      <c r="A516" s="67" t="s">
        <v>767</v>
      </c>
      <c r="B516" s="123" t="s">
        <v>2236</v>
      </c>
      <c r="C516" s="106"/>
      <c r="D516" s="152">
        <v>1</v>
      </c>
      <c r="E516" s="160">
        <v>5</v>
      </c>
      <c r="F516" s="154">
        <v>17.789720000000003</v>
      </c>
    </row>
    <row r="517" spans="1:6">
      <c r="A517" s="67" t="s">
        <v>767</v>
      </c>
      <c r="B517" s="123" t="s">
        <v>2237</v>
      </c>
      <c r="C517" s="106"/>
      <c r="D517" s="152">
        <v>1</v>
      </c>
      <c r="E517" s="160">
        <v>5</v>
      </c>
      <c r="F517" s="159">
        <v>17.600630000000002</v>
      </c>
    </row>
    <row r="518" spans="1:6">
      <c r="A518" s="67" t="s">
        <v>767</v>
      </c>
      <c r="B518" s="123" t="s">
        <v>2238</v>
      </c>
      <c r="C518" s="106"/>
      <c r="D518" s="152">
        <v>1</v>
      </c>
      <c r="E518" s="160">
        <v>5</v>
      </c>
      <c r="F518" s="154">
        <v>17.91067</v>
      </c>
    </row>
    <row r="519" spans="1:6">
      <c r="A519" s="67" t="s">
        <v>767</v>
      </c>
      <c r="B519" s="123" t="s">
        <v>2239</v>
      </c>
      <c r="C519" s="106"/>
      <c r="D519" s="152">
        <v>1</v>
      </c>
      <c r="E519" s="160">
        <v>4</v>
      </c>
      <c r="F519" s="154">
        <v>17.878540000000001</v>
      </c>
    </row>
    <row r="520" spans="1:6">
      <c r="A520" s="67" t="s">
        <v>767</v>
      </c>
      <c r="B520" s="123" t="s">
        <v>2240</v>
      </c>
      <c r="C520" s="106"/>
      <c r="D520" s="152">
        <v>1</v>
      </c>
      <c r="E520" s="160">
        <v>7</v>
      </c>
      <c r="F520" s="154">
        <v>17.562339999999999</v>
      </c>
    </row>
    <row r="521" spans="1:6">
      <c r="A521" s="67" t="s">
        <v>767</v>
      </c>
      <c r="B521" s="123" t="s">
        <v>2241</v>
      </c>
      <c r="C521" s="106"/>
      <c r="D521" s="152">
        <v>1</v>
      </c>
      <c r="E521" s="160">
        <v>3</v>
      </c>
      <c r="F521" s="154">
        <v>17.562349999999999</v>
      </c>
    </row>
    <row r="522" spans="1:6">
      <c r="A522" s="67" t="s">
        <v>767</v>
      </c>
      <c r="B522" s="123" t="s">
        <v>2242</v>
      </c>
      <c r="C522" s="106"/>
      <c r="D522" s="152">
        <v>1</v>
      </c>
      <c r="E522" s="160">
        <v>5</v>
      </c>
      <c r="F522" s="154">
        <v>17.562240000000003</v>
      </c>
    </row>
    <row r="523" spans="1:6">
      <c r="A523" s="67" t="s">
        <v>767</v>
      </c>
      <c r="B523" s="123" t="s">
        <v>2243</v>
      </c>
      <c r="C523" s="106"/>
      <c r="D523" s="152">
        <v>1</v>
      </c>
      <c r="E523" s="160">
        <v>7</v>
      </c>
      <c r="F523" s="154">
        <v>17.711749999999999</v>
      </c>
    </row>
    <row r="524" spans="1:6">
      <c r="A524" s="67" t="s">
        <v>767</v>
      </c>
      <c r="B524" s="123" t="s">
        <v>2244</v>
      </c>
      <c r="C524" s="106"/>
      <c r="D524" s="152">
        <v>1</v>
      </c>
      <c r="E524" s="160">
        <v>7</v>
      </c>
      <c r="F524" s="154">
        <v>17.661549999999998</v>
      </c>
    </row>
    <row r="525" spans="1:6">
      <c r="A525" s="67" t="s">
        <v>767</v>
      </c>
      <c r="B525" s="123" t="s">
        <v>2245</v>
      </c>
      <c r="C525" s="106"/>
      <c r="D525" s="152">
        <v>1</v>
      </c>
      <c r="E525" s="160">
        <v>5</v>
      </c>
      <c r="F525" s="154">
        <v>17.661560000000001</v>
      </c>
    </row>
    <row r="526" spans="1:6">
      <c r="A526" s="67" t="s">
        <v>767</v>
      </c>
      <c r="B526" s="123" t="s">
        <v>2246</v>
      </c>
      <c r="C526" s="106"/>
      <c r="D526" s="152">
        <v>1</v>
      </c>
      <c r="E526" s="160">
        <v>5</v>
      </c>
      <c r="F526" s="154">
        <v>17.661549999999998</v>
      </c>
    </row>
    <row r="527" spans="1:6">
      <c r="A527" s="67" t="s">
        <v>767</v>
      </c>
      <c r="B527" s="123" t="s">
        <v>2247</v>
      </c>
      <c r="C527" s="106"/>
      <c r="D527" s="152">
        <v>1</v>
      </c>
      <c r="E527" s="160">
        <v>7</v>
      </c>
      <c r="F527" s="154">
        <v>17.661560000000001</v>
      </c>
    </row>
    <row r="528" spans="1:6">
      <c r="A528" s="67" t="s">
        <v>767</v>
      </c>
      <c r="B528" s="123" t="s">
        <v>2248</v>
      </c>
      <c r="C528" s="106"/>
      <c r="D528" s="152">
        <v>1</v>
      </c>
      <c r="E528" s="160">
        <v>7</v>
      </c>
      <c r="F528" s="154">
        <v>17.654949999999999</v>
      </c>
    </row>
    <row r="529" spans="1:6">
      <c r="A529" s="67" t="s">
        <v>767</v>
      </c>
      <c r="B529" s="123" t="s">
        <v>2249</v>
      </c>
      <c r="C529" s="106"/>
      <c r="D529" s="152">
        <v>1</v>
      </c>
      <c r="E529" s="160">
        <v>7</v>
      </c>
      <c r="F529" s="154">
        <v>17.594480000000001</v>
      </c>
    </row>
    <row r="530" spans="1:6">
      <c r="A530" s="67" t="s">
        <v>767</v>
      </c>
      <c r="B530" s="123" t="s">
        <v>2250</v>
      </c>
      <c r="C530" s="106"/>
      <c r="D530" s="152">
        <v>1</v>
      </c>
      <c r="E530" s="160">
        <v>5</v>
      </c>
      <c r="F530" s="159">
        <v>17.571200000000001</v>
      </c>
    </row>
    <row r="531" spans="1:6">
      <c r="A531" s="67" t="s">
        <v>767</v>
      </c>
      <c r="B531" s="123" t="s">
        <v>2251</v>
      </c>
      <c r="C531" s="106"/>
      <c r="D531" s="152">
        <v>1</v>
      </c>
      <c r="E531" s="160">
        <v>2</v>
      </c>
      <c r="F531" s="159">
        <v>19.147299999999998</v>
      </c>
    </row>
    <row r="532" spans="1:6">
      <c r="A532" s="67" t="s">
        <v>767</v>
      </c>
      <c r="B532" s="155" t="s">
        <v>2252</v>
      </c>
      <c r="C532" s="106"/>
      <c r="D532" s="152">
        <v>1</v>
      </c>
      <c r="E532" s="160">
        <v>5</v>
      </c>
      <c r="F532" s="159">
        <v>17.63006</v>
      </c>
    </row>
    <row r="533" spans="1:6">
      <c r="A533" s="67" t="s">
        <v>767</v>
      </c>
      <c r="B533" s="123" t="s">
        <v>2253</v>
      </c>
      <c r="C533" s="106"/>
      <c r="D533" s="152">
        <v>1</v>
      </c>
      <c r="E533" s="160">
        <v>5</v>
      </c>
      <c r="F533" s="159">
        <v>17.600639999999999</v>
      </c>
    </row>
    <row r="534" spans="1:6">
      <c r="A534" s="67" t="s">
        <v>767</v>
      </c>
      <c r="B534" s="123" t="s">
        <v>2254</v>
      </c>
      <c r="C534" s="106"/>
      <c r="D534" s="152">
        <v>1</v>
      </c>
      <c r="E534" s="160">
        <v>5</v>
      </c>
      <c r="F534" s="154">
        <v>17.193009999999997</v>
      </c>
    </row>
    <row r="535" spans="1:6">
      <c r="A535" s="67" t="s">
        <v>767</v>
      </c>
      <c r="B535" s="123" t="s">
        <v>2255</v>
      </c>
      <c r="C535" s="106"/>
      <c r="D535" s="152">
        <v>1</v>
      </c>
      <c r="E535" s="160">
        <v>2</v>
      </c>
      <c r="F535" s="154">
        <v>17.193000000000001</v>
      </c>
    </row>
    <row r="536" spans="1:6">
      <c r="A536" s="67" t="s">
        <v>767</v>
      </c>
      <c r="B536" s="123" t="s">
        <v>2256</v>
      </c>
      <c r="C536" s="106"/>
      <c r="D536" s="152">
        <v>1</v>
      </c>
      <c r="E536" s="160">
        <v>5</v>
      </c>
      <c r="F536" s="154">
        <v>17.743369999999999</v>
      </c>
    </row>
    <row r="537" spans="1:6">
      <c r="A537" s="67" t="s">
        <v>767</v>
      </c>
      <c r="B537" s="123" t="s">
        <v>2257</v>
      </c>
      <c r="C537" s="106"/>
      <c r="D537" s="152">
        <v>1</v>
      </c>
      <c r="E537" s="160">
        <v>7</v>
      </c>
      <c r="F537" s="154">
        <v>18.375049999999998</v>
      </c>
    </row>
    <row r="538" spans="1:6">
      <c r="A538" s="67" t="s">
        <v>767</v>
      </c>
      <c r="B538" s="123" t="s">
        <v>2258</v>
      </c>
      <c r="C538" s="106"/>
      <c r="D538" s="152">
        <v>1</v>
      </c>
      <c r="E538" s="160">
        <v>7</v>
      </c>
      <c r="F538" s="154">
        <v>17.743359999999999</v>
      </c>
    </row>
    <row r="539" spans="1:6">
      <c r="A539" s="67" t="s">
        <v>767</v>
      </c>
      <c r="B539" s="123" t="s">
        <v>2259</v>
      </c>
      <c r="C539" s="106"/>
      <c r="D539" s="152">
        <v>1</v>
      </c>
      <c r="E539" s="160">
        <v>5</v>
      </c>
      <c r="F539" s="154">
        <v>17.70722</v>
      </c>
    </row>
    <row r="540" spans="1:6">
      <c r="A540" s="67" t="s">
        <v>767</v>
      </c>
      <c r="B540" s="123" t="s">
        <v>2260</v>
      </c>
      <c r="C540" s="106"/>
      <c r="D540" s="152">
        <v>1</v>
      </c>
      <c r="E540" s="160">
        <v>5</v>
      </c>
      <c r="F540" s="154">
        <v>17.60305</v>
      </c>
    </row>
    <row r="541" spans="1:6">
      <c r="A541" s="67" t="s">
        <v>767</v>
      </c>
      <c r="B541" s="123" t="s">
        <v>2261</v>
      </c>
      <c r="C541" s="106"/>
      <c r="D541" s="152">
        <v>1</v>
      </c>
      <c r="E541" s="160">
        <v>7</v>
      </c>
      <c r="F541" s="154">
        <v>17.67989</v>
      </c>
    </row>
    <row r="542" spans="1:6">
      <c r="A542" s="67" t="s">
        <v>767</v>
      </c>
      <c r="B542" s="123" t="s">
        <v>2262</v>
      </c>
      <c r="C542" s="106"/>
      <c r="D542" s="152">
        <v>1</v>
      </c>
      <c r="E542" s="160">
        <v>5</v>
      </c>
      <c r="F542" s="154">
        <v>17.7136</v>
      </c>
    </row>
    <row r="543" spans="1:6">
      <c r="A543" s="67" t="s">
        <v>767</v>
      </c>
      <c r="B543" s="123" t="s">
        <v>2263</v>
      </c>
      <c r="C543" s="106"/>
      <c r="D543" s="152">
        <v>1</v>
      </c>
      <c r="E543" s="160">
        <v>3</v>
      </c>
      <c r="F543" s="154">
        <v>17.894290000000002</v>
      </c>
    </row>
    <row r="544" spans="1:6">
      <c r="A544" s="67" t="s">
        <v>767</v>
      </c>
      <c r="B544" s="123" t="s">
        <v>2264</v>
      </c>
      <c r="C544" s="106"/>
      <c r="D544" s="152">
        <v>1</v>
      </c>
      <c r="E544" s="160">
        <v>3</v>
      </c>
      <c r="F544" s="154">
        <v>17.894279999999998</v>
      </c>
    </row>
    <row r="545" spans="1:6">
      <c r="A545" s="67" t="s">
        <v>767</v>
      </c>
      <c r="B545" s="123" t="s">
        <v>2264</v>
      </c>
      <c r="C545" s="106"/>
      <c r="D545" s="152">
        <v>1</v>
      </c>
      <c r="E545" s="160">
        <v>3</v>
      </c>
      <c r="F545" s="154">
        <v>17.826000000000001</v>
      </c>
    </row>
    <row r="546" spans="1:6">
      <c r="A546" s="67" t="s">
        <v>767</v>
      </c>
      <c r="B546" s="123" t="s">
        <v>2265</v>
      </c>
      <c r="C546" s="106"/>
      <c r="D546" s="152">
        <v>1</v>
      </c>
      <c r="E546" s="160">
        <v>5</v>
      </c>
      <c r="F546" s="154">
        <v>17.915400000000002</v>
      </c>
    </row>
    <row r="547" spans="1:6">
      <c r="A547" s="67" t="s">
        <v>767</v>
      </c>
      <c r="B547" s="123" t="s">
        <v>2266</v>
      </c>
      <c r="C547" s="106"/>
      <c r="D547" s="152">
        <v>1</v>
      </c>
      <c r="E547" s="160">
        <v>2</v>
      </c>
      <c r="F547" s="154">
        <v>17.713609999999999</v>
      </c>
    </row>
    <row r="548" spans="1:6">
      <c r="A548" s="67" t="s">
        <v>767</v>
      </c>
      <c r="B548" s="123" t="s">
        <v>2267</v>
      </c>
      <c r="C548" s="106"/>
      <c r="D548" s="152">
        <v>1</v>
      </c>
      <c r="E548" s="160">
        <v>5</v>
      </c>
      <c r="F548" s="154">
        <v>17.915410000000001</v>
      </c>
    </row>
    <row r="549" spans="1:6">
      <c r="A549" s="67" t="s">
        <v>767</v>
      </c>
      <c r="B549" s="155" t="s">
        <v>2268</v>
      </c>
      <c r="C549" s="106"/>
      <c r="D549" s="152">
        <v>1</v>
      </c>
      <c r="E549" s="160">
        <v>1</v>
      </c>
      <c r="F549" s="154">
        <v>17.7136</v>
      </c>
    </row>
    <row r="550" spans="1:6">
      <c r="A550" s="67" t="s">
        <v>767</v>
      </c>
      <c r="B550" s="123" t="s">
        <v>2269</v>
      </c>
      <c r="C550" s="106"/>
      <c r="D550" s="152">
        <v>1</v>
      </c>
      <c r="E550" s="160">
        <v>7</v>
      </c>
      <c r="F550" s="154">
        <v>19.12828</v>
      </c>
    </row>
    <row r="551" spans="1:6">
      <c r="A551" s="67" t="s">
        <v>767</v>
      </c>
      <c r="B551" s="123" t="s">
        <v>2270</v>
      </c>
      <c r="C551" s="106"/>
      <c r="D551" s="152">
        <v>1</v>
      </c>
      <c r="E551" s="160">
        <v>5</v>
      </c>
      <c r="F551" s="154">
        <v>17.713609999999999</v>
      </c>
    </row>
    <row r="552" spans="1:6">
      <c r="A552" s="67" t="s">
        <v>767</v>
      </c>
      <c r="B552" s="123" t="s">
        <v>2271</v>
      </c>
      <c r="C552" s="106"/>
      <c r="D552" s="152">
        <v>1</v>
      </c>
      <c r="E552" s="160">
        <v>7</v>
      </c>
      <c r="F552" s="154">
        <v>17.89011</v>
      </c>
    </row>
    <row r="553" spans="1:6">
      <c r="A553" s="67" t="s">
        <v>767</v>
      </c>
      <c r="B553" s="123" t="s">
        <v>1792</v>
      </c>
      <c r="C553" s="106"/>
      <c r="D553" s="152">
        <v>1</v>
      </c>
      <c r="E553" s="160">
        <v>6</v>
      </c>
      <c r="F553" s="154">
        <v>17.890099999999997</v>
      </c>
    </row>
    <row r="554" spans="1:6">
      <c r="A554" s="67" t="s">
        <v>767</v>
      </c>
      <c r="B554" s="123" t="s">
        <v>2272</v>
      </c>
      <c r="C554" s="106"/>
      <c r="D554" s="152">
        <v>1</v>
      </c>
      <c r="E554" s="160">
        <v>3</v>
      </c>
      <c r="F554" s="154">
        <v>17.566890000000001</v>
      </c>
    </row>
    <row r="555" spans="1:6">
      <c r="A555" s="67" t="s">
        <v>767</v>
      </c>
      <c r="B555" s="123" t="s">
        <v>2273</v>
      </c>
      <c r="C555" s="106"/>
      <c r="D555" s="152">
        <v>1</v>
      </c>
      <c r="E555" s="160">
        <v>5</v>
      </c>
      <c r="F555" s="154">
        <v>17.566880000000001</v>
      </c>
    </row>
    <row r="556" spans="1:6">
      <c r="A556" s="67" t="s">
        <v>767</v>
      </c>
      <c r="B556" s="123" t="s">
        <v>2274</v>
      </c>
      <c r="C556" s="106"/>
      <c r="D556" s="152">
        <v>1</v>
      </c>
      <c r="E556" s="160">
        <v>7</v>
      </c>
      <c r="F556" s="154">
        <v>17.81794</v>
      </c>
    </row>
    <row r="557" spans="1:6">
      <c r="A557" s="67" t="s">
        <v>767</v>
      </c>
      <c r="B557" s="123" t="s">
        <v>2275</v>
      </c>
      <c r="C557" s="106"/>
      <c r="D557" s="152">
        <v>1</v>
      </c>
      <c r="E557" s="160">
        <v>7</v>
      </c>
      <c r="F557" s="154">
        <v>17.749650000000003</v>
      </c>
    </row>
    <row r="558" spans="1:6">
      <c r="A558" s="67" t="s">
        <v>767</v>
      </c>
      <c r="B558" s="123" t="s">
        <v>2276</v>
      </c>
      <c r="C558" s="106"/>
      <c r="D558" s="152">
        <v>1</v>
      </c>
      <c r="E558" s="160">
        <v>5</v>
      </c>
      <c r="F558" s="154">
        <v>17.749650000000003</v>
      </c>
    </row>
    <row r="559" spans="1:6">
      <c r="A559" s="67" t="s">
        <v>767</v>
      </c>
      <c r="B559" s="123" t="s">
        <v>2277</v>
      </c>
      <c r="C559" s="106"/>
      <c r="D559" s="152">
        <v>1</v>
      </c>
      <c r="E559" s="160">
        <v>5</v>
      </c>
      <c r="F559" s="154">
        <v>17.749650000000003</v>
      </c>
    </row>
    <row r="560" spans="1:6">
      <c r="A560" s="67" t="s">
        <v>767</v>
      </c>
      <c r="B560" s="123" t="s">
        <v>2278</v>
      </c>
      <c r="C560" s="106"/>
      <c r="D560" s="152">
        <v>1</v>
      </c>
      <c r="E560" s="160">
        <v>2</v>
      </c>
      <c r="F560" s="154">
        <v>17.60304</v>
      </c>
    </row>
    <row r="561" spans="1:6">
      <c r="A561" s="67" t="s">
        <v>767</v>
      </c>
      <c r="B561" s="123" t="s">
        <v>2279</v>
      </c>
      <c r="C561" s="106"/>
      <c r="D561" s="152">
        <v>1</v>
      </c>
      <c r="E561" s="160">
        <v>7</v>
      </c>
      <c r="F561" s="154">
        <v>17.748180000000001</v>
      </c>
    </row>
    <row r="562" spans="1:6">
      <c r="A562" s="67" t="s">
        <v>767</v>
      </c>
      <c r="B562" s="123" t="s">
        <v>2280</v>
      </c>
      <c r="C562" s="106"/>
      <c r="D562" s="152">
        <v>1</v>
      </c>
      <c r="E562" s="160">
        <v>5</v>
      </c>
      <c r="F562" s="154">
        <v>17.748189999999997</v>
      </c>
    </row>
    <row r="563" spans="1:6">
      <c r="A563" s="67" t="s">
        <v>767</v>
      </c>
      <c r="B563" s="123" t="s">
        <v>2281</v>
      </c>
      <c r="C563" s="106"/>
      <c r="D563" s="152">
        <v>1</v>
      </c>
      <c r="E563" s="160">
        <v>7</v>
      </c>
      <c r="F563" s="154">
        <v>17.780330000000003</v>
      </c>
    </row>
    <row r="564" spans="1:6">
      <c r="A564" s="67" t="s">
        <v>767</v>
      </c>
      <c r="B564" s="123" t="s">
        <v>2282</v>
      </c>
      <c r="C564" s="106"/>
      <c r="D564" s="152">
        <v>1</v>
      </c>
      <c r="E564" s="160">
        <v>1</v>
      </c>
      <c r="F564" s="154">
        <v>17.193000000000001</v>
      </c>
    </row>
    <row r="565" spans="1:6">
      <c r="A565" s="67" t="s">
        <v>767</v>
      </c>
      <c r="B565" s="123" t="s">
        <v>2283</v>
      </c>
      <c r="C565" s="106"/>
      <c r="D565" s="152">
        <v>1</v>
      </c>
      <c r="E565" s="160">
        <v>5</v>
      </c>
      <c r="F565" s="154">
        <v>17.185939999999999</v>
      </c>
    </row>
    <row r="566" spans="1:6">
      <c r="A566" s="67" t="s">
        <v>767</v>
      </c>
      <c r="B566" s="123" t="s">
        <v>2284</v>
      </c>
      <c r="C566" s="106"/>
      <c r="D566" s="152">
        <v>1</v>
      </c>
      <c r="E566" s="160">
        <v>7</v>
      </c>
      <c r="F566" s="154">
        <v>17.731939999999998</v>
      </c>
    </row>
    <row r="567" spans="1:6">
      <c r="A567" s="67" t="s">
        <v>767</v>
      </c>
      <c r="B567" s="123" t="s">
        <v>2285</v>
      </c>
      <c r="C567" s="106"/>
      <c r="D567" s="152">
        <v>1</v>
      </c>
      <c r="E567" s="160">
        <v>1</v>
      </c>
      <c r="F567" s="154">
        <v>17.656110000000002</v>
      </c>
    </row>
    <row r="568" spans="1:6">
      <c r="A568" s="67" t="s">
        <v>767</v>
      </c>
      <c r="B568" s="123" t="s">
        <v>2286</v>
      </c>
      <c r="C568" s="106"/>
      <c r="D568" s="152">
        <v>1</v>
      </c>
      <c r="E568" s="160">
        <v>5</v>
      </c>
      <c r="F568" s="154">
        <v>17.65606</v>
      </c>
    </row>
    <row r="569" spans="1:6">
      <c r="A569" s="67" t="s">
        <v>767</v>
      </c>
      <c r="B569" s="123" t="s">
        <v>2287</v>
      </c>
      <c r="C569" s="106"/>
      <c r="D569" s="152">
        <v>1</v>
      </c>
      <c r="E569" s="160">
        <v>7</v>
      </c>
      <c r="F569" s="154">
        <v>18.040950000000002</v>
      </c>
    </row>
    <row r="570" spans="1:6">
      <c r="A570" s="67" t="s">
        <v>767</v>
      </c>
      <c r="B570" s="123" t="s">
        <v>2288</v>
      </c>
      <c r="C570" s="106"/>
      <c r="D570" s="152">
        <v>1</v>
      </c>
      <c r="E570" s="160">
        <v>5</v>
      </c>
      <c r="F570" s="154">
        <v>18.040900000000001</v>
      </c>
    </row>
    <row r="571" spans="1:6">
      <c r="A571" s="67" t="s">
        <v>767</v>
      </c>
      <c r="B571" s="123" t="s">
        <v>2289</v>
      </c>
      <c r="C571" s="106"/>
      <c r="D571" s="152">
        <v>1</v>
      </c>
      <c r="E571" s="160">
        <v>5</v>
      </c>
      <c r="F571" s="154">
        <v>17.656110000000002</v>
      </c>
    </row>
    <row r="572" spans="1:6">
      <c r="A572" s="67" t="s">
        <v>767</v>
      </c>
      <c r="B572" s="123" t="s">
        <v>2290</v>
      </c>
      <c r="C572" s="106"/>
      <c r="D572" s="152">
        <v>1</v>
      </c>
      <c r="E572" s="160">
        <v>5</v>
      </c>
      <c r="F572" s="154">
        <v>17.631509999999999</v>
      </c>
    </row>
    <row r="573" spans="1:6">
      <c r="A573" s="67" t="s">
        <v>767</v>
      </c>
      <c r="B573" s="123" t="s">
        <v>2291</v>
      </c>
      <c r="C573" s="106"/>
      <c r="D573" s="152">
        <v>1</v>
      </c>
      <c r="E573" s="160">
        <v>5</v>
      </c>
      <c r="F573" s="154">
        <v>17.96773</v>
      </c>
    </row>
    <row r="574" spans="1:6">
      <c r="A574" s="67" t="s">
        <v>767</v>
      </c>
      <c r="B574" s="123" t="s">
        <v>2292</v>
      </c>
      <c r="C574" s="106"/>
      <c r="D574" s="152">
        <v>1</v>
      </c>
      <c r="E574" s="160">
        <v>3</v>
      </c>
      <c r="F574" s="154">
        <v>19.213919999999998</v>
      </c>
    </row>
    <row r="575" spans="1:6">
      <c r="A575" s="67" t="s">
        <v>767</v>
      </c>
      <c r="B575" s="123" t="s">
        <v>2293</v>
      </c>
      <c r="C575" s="106"/>
      <c r="D575" s="152">
        <v>1</v>
      </c>
      <c r="E575" s="160">
        <v>7</v>
      </c>
      <c r="F575" s="154">
        <v>17.22287</v>
      </c>
    </row>
    <row r="576" spans="1:6">
      <c r="A576" s="67" t="s">
        <v>767</v>
      </c>
      <c r="B576" s="123" t="s">
        <v>2294</v>
      </c>
      <c r="C576" s="106"/>
      <c r="D576" s="152">
        <v>1</v>
      </c>
      <c r="E576" s="160">
        <v>5</v>
      </c>
      <c r="F576" s="154">
        <v>18.048009999999998</v>
      </c>
    </row>
    <row r="577" spans="1:6">
      <c r="A577" s="67" t="s">
        <v>767</v>
      </c>
      <c r="B577" s="155" t="s">
        <v>2295</v>
      </c>
      <c r="C577" s="106"/>
      <c r="D577" s="152">
        <v>1</v>
      </c>
      <c r="E577" s="160">
        <v>5</v>
      </c>
      <c r="F577" s="154">
        <v>17.793839999999999</v>
      </c>
    </row>
    <row r="578" spans="1:6">
      <c r="A578" s="67" t="s">
        <v>767</v>
      </c>
      <c r="B578" s="123" t="s">
        <v>2296</v>
      </c>
      <c r="C578" s="106"/>
      <c r="D578" s="152">
        <v>1</v>
      </c>
      <c r="E578" s="160">
        <v>5</v>
      </c>
      <c r="F578" s="154">
        <v>17.793839999999999</v>
      </c>
    </row>
    <row r="579" spans="1:6">
      <c r="A579" s="67" t="s">
        <v>767</v>
      </c>
      <c r="B579" s="123" t="s">
        <v>2297</v>
      </c>
      <c r="C579" s="106"/>
      <c r="D579" s="152">
        <v>1</v>
      </c>
      <c r="E579" s="160">
        <v>3</v>
      </c>
      <c r="F579" s="154">
        <v>17.875610000000002</v>
      </c>
    </row>
    <row r="580" spans="1:6">
      <c r="A580" s="67" t="s">
        <v>767</v>
      </c>
      <c r="B580" s="123" t="s">
        <v>2298</v>
      </c>
      <c r="C580" s="106"/>
      <c r="D580" s="152">
        <v>1</v>
      </c>
      <c r="E580" s="160">
        <v>5</v>
      </c>
      <c r="F580" s="154">
        <v>17.90868</v>
      </c>
    </row>
    <row r="581" spans="1:6">
      <c r="A581" s="67" t="s">
        <v>767</v>
      </c>
      <c r="B581" s="123" t="s">
        <v>2299</v>
      </c>
      <c r="C581" s="106"/>
      <c r="D581" s="152">
        <v>1</v>
      </c>
      <c r="E581" s="160">
        <v>5</v>
      </c>
      <c r="F581" s="154">
        <v>17.775179999999999</v>
      </c>
    </row>
    <row r="582" spans="1:6">
      <c r="A582" s="67" t="s">
        <v>767</v>
      </c>
      <c r="B582" s="123" t="s">
        <v>2300</v>
      </c>
      <c r="C582" s="106"/>
      <c r="D582" s="152">
        <v>1</v>
      </c>
      <c r="E582" s="160">
        <v>7</v>
      </c>
      <c r="F582" s="154">
        <v>17.782240000000002</v>
      </c>
    </row>
    <row r="583" spans="1:6">
      <c r="A583" s="67" t="s">
        <v>767</v>
      </c>
      <c r="B583" s="123" t="s">
        <v>2301</v>
      </c>
      <c r="C583" s="106"/>
      <c r="D583" s="152">
        <v>1</v>
      </c>
      <c r="E583" s="160">
        <v>5</v>
      </c>
      <c r="F583" s="154">
        <v>17.63081</v>
      </c>
    </row>
    <row r="584" spans="1:6">
      <c r="A584" s="67" t="s">
        <v>767</v>
      </c>
      <c r="B584" s="123" t="s">
        <v>2302</v>
      </c>
      <c r="C584" s="106"/>
      <c r="D584" s="152">
        <v>1</v>
      </c>
      <c r="E584" s="160">
        <v>5</v>
      </c>
      <c r="F584" s="154">
        <v>17.663</v>
      </c>
    </row>
    <row r="585" spans="1:6">
      <c r="A585" s="67" t="s">
        <v>767</v>
      </c>
      <c r="B585" s="155" t="s">
        <v>2303</v>
      </c>
      <c r="C585" s="106"/>
      <c r="D585" s="152">
        <v>1</v>
      </c>
      <c r="E585" s="160">
        <v>10</v>
      </c>
      <c r="F585" s="154">
        <v>17.63081</v>
      </c>
    </row>
    <row r="586" spans="1:6">
      <c r="A586" s="67" t="s">
        <v>767</v>
      </c>
      <c r="B586" s="123" t="s">
        <v>2304</v>
      </c>
      <c r="C586" s="106"/>
      <c r="D586" s="152">
        <v>1</v>
      </c>
      <c r="E586" s="160">
        <v>4</v>
      </c>
      <c r="F586" s="154">
        <v>17.193000000000001</v>
      </c>
    </row>
    <row r="587" spans="1:6">
      <c r="A587" s="67" t="s">
        <v>767</v>
      </c>
      <c r="B587" s="123" t="s">
        <v>2305</v>
      </c>
      <c r="C587" s="106"/>
      <c r="D587" s="152">
        <v>1</v>
      </c>
      <c r="E587" s="160">
        <v>2</v>
      </c>
      <c r="F587" s="154">
        <v>17.193009999999997</v>
      </c>
    </row>
    <row r="588" spans="1:6">
      <c r="A588" s="67" t="s">
        <v>767</v>
      </c>
      <c r="B588" s="155" t="s">
        <v>2306</v>
      </c>
      <c r="C588" s="106"/>
      <c r="D588" s="152">
        <v>1</v>
      </c>
      <c r="E588" s="160">
        <v>5</v>
      </c>
      <c r="F588" s="154">
        <v>18.060700000000001</v>
      </c>
    </row>
    <row r="589" spans="1:6">
      <c r="A589" s="67" t="s">
        <v>767</v>
      </c>
      <c r="B589" s="123" t="s">
        <v>2307</v>
      </c>
      <c r="C589" s="106"/>
      <c r="D589" s="152">
        <v>1</v>
      </c>
      <c r="E589" s="160">
        <v>0.5</v>
      </c>
      <c r="F589" s="154">
        <v>18.09207</v>
      </c>
    </row>
    <row r="590" spans="1:6">
      <c r="A590" s="67" t="s">
        <v>767</v>
      </c>
      <c r="B590" s="123" t="s">
        <v>2308</v>
      </c>
      <c r="C590" s="106"/>
      <c r="D590" s="152">
        <v>1</v>
      </c>
      <c r="E590" s="160">
        <v>7</v>
      </c>
      <c r="F590" s="154">
        <v>17.22287</v>
      </c>
    </row>
    <row r="591" spans="1:6">
      <c r="A591" s="67" t="s">
        <v>767</v>
      </c>
      <c r="B591" s="123" t="s">
        <v>2309</v>
      </c>
      <c r="C591" s="106"/>
      <c r="D591" s="152">
        <v>1</v>
      </c>
      <c r="E591" s="160">
        <v>7</v>
      </c>
      <c r="F591" s="154">
        <v>7.9009999999999998</v>
      </c>
    </row>
    <row r="592" spans="1:6">
      <c r="A592" s="67" t="s">
        <v>767</v>
      </c>
      <c r="B592" s="155" t="s">
        <v>2310</v>
      </c>
      <c r="C592" s="106"/>
      <c r="D592" s="152">
        <v>1</v>
      </c>
      <c r="E592" s="160">
        <v>7</v>
      </c>
      <c r="F592" s="154">
        <v>17.812110000000001</v>
      </c>
    </row>
    <row r="593" spans="1:6">
      <c r="A593" s="67" t="s">
        <v>767</v>
      </c>
      <c r="B593" s="123" t="s">
        <v>2311</v>
      </c>
      <c r="C593" s="106"/>
      <c r="D593" s="152">
        <v>1</v>
      </c>
      <c r="E593" s="160">
        <v>5</v>
      </c>
      <c r="F593" s="154">
        <v>18.194520000000001</v>
      </c>
    </row>
    <row r="594" spans="1:6">
      <c r="A594" s="67" t="s">
        <v>767</v>
      </c>
      <c r="B594" s="123" t="s">
        <v>2312</v>
      </c>
      <c r="C594" s="106"/>
      <c r="D594" s="152">
        <v>1</v>
      </c>
      <c r="E594" s="160">
        <v>5</v>
      </c>
      <c r="F594" s="154">
        <v>17.63081</v>
      </c>
    </row>
    <row r="595" spans="1:6">
      <c r="A595" s="67" t="s">
        <v>767</v>
      </c>
      <c r="B595" s="123" t="s">
        <v>2313</v>
      </c>
      <c r="C595" s="106"/>
      <c r="D595" s="152">
        <v>1</v>
      </c>
      <c r="E595" s="160">
        <v>3</v>
      </c>
      <c r="F595" s="154">
        <v>17.662950000000002</v>
      </c>
    </row>
    <row r="596" spans="1:6">
      <c r="A596" s="67" t="s">
        <v>767</v>
      </c>
      <c r="B596" s="123" t="s">
        <v>2314</v>
      </c>
      <c r="C596" s="106"/>
      <c r="D596" s="152">
        <v>1</v>
      </c>
      <c r="E596" s="160">
        <v>7</v>
      </c>
      <c r="F596" s="154">
        <v>17.918369999999999</v>
      </c>
    </row>
    <row r="597" spans="1:6">
      <c r="A597" s="67" t="s">
        <v>767</v>
      </c>
      <c r="B597" s="123" t="s">
        <v>2315</v>
      </c>
      <c r="C597" s="106"/>
      <c r="D597" s="152">
        <v>1</v>
      </c>
      <c r="E597" s="160">
        <v>5</v>
      </c>
      <c r="F597" s="154">
        <v>17.185939999999999</v>
      </c>
    </row>
    <row r="598" spans="1:6">
      <c r="A598" s="67" t="s">
        <v>767</v>
      </c>
      <c r="B598" s="123" t="s">
        <v>2316</v>
      </c>
      <c r="C598" s="106"/>
      <c r="D598" s="152">
        <v>1</v>
      </c>
      <c r="E598" s="160">
        <v>7</v>
      </c>
      <c r="F598" s="154">
        <v>17.852630000000001</v>
      </c>
    </row>
    <row r="599" spans="1:6">
      <c r="A599" s="67" t="s">
        <v>767</v>
      </c>
      <c r="B599" s="123" t="s">
        <v>2317</v>
      </c>
      <c r="C599" s="106"/>
      <c r="D599" s="152">
        <v>1</v>
      </c>
      <c r="E599" s="160">
        <v>7</v>
      </c>
      <c r="F599" s="154">
        <v>17.185939999999999</v>
      </c>
    </row>
    <row r="600" spans="1:6">
      <c r="A600" s="67" t="s">
        <v>767</v>
      </c>
      <c r="B600" s="123" t="s">
        <v>2318</v>
      </c>
      <c r="C600" s="106"/>
      <c r="D600" s="152">
        <v>1</v>
      </c>
      <c r="E600" s="160">
        <v>7</v>
      </c>
      <c r="F600" s="154">
        <v>17.377950000000002</v>
      </c>
    </row>
    <row r="601" spans="1:6">
      <c r="A601" s="67" t="s">
        <v>767</v>
      </c>
      <c r="B601" s="123" t="s">
        <v>2319</v>
      </c>
      <c r="C601" s="106"/>
      <c r="D601" s="152">
        <v>1</v>
      </c>
      <c r="E601" s="160">
        <v>3</v>
      </c>
      <c r="F601" s="154">
        <v>17.607050000000001</v>
      </c>
    </row>
    <row r="602" spans="1:6">
      <c r="A602" s="67" t="s">
        <v>767</v>
      </c>
      <c r="B602" s="123" t="s">
        <v>2320</v>
      </c>
      <c r="C602" s="106"/>
      <c r="D602" s="152">
        <v>1</v>
      </c>
      <c r="E602" s="160">
        <v>5</v>
      </c>
      <c r="F602" s="154">
        <v>17.618659999999998</v>
      </c>
    </row>
    <row r="603" spans="1:6">
      <c r="A603" s="67" t="s">
        <v>767</v>
      </c>
      <c r="B603" s="123" t="s">
        <v>2321</v>
      </c>
      <c r="C603" s="106"/>
      <c r="D603" s="152">
        <v>1</v>
      </c>
      <c r="E603" s="160">
        <v>1</v>
      </c>
      <c r="F603" s="154">
        <v>17.607050000000001</v>
      </c>
    </row>
    <row r="604" spans="1:6">
      <c r="A604" s="67" t="s">
        <v>767</v>
      </c>
      <c r="B604" s="123" t="s">
        <v>2322</v>
      </c>
      <c r="C604" s="106"/>
      <c r="D604" s="152">
        <v>1</v>
      </c>
      <c r="E604" s="160">
        <v>5</v>
      </c>
      <c r="F604" s="154">
        <v>17.607050000000001</v>
      </c>
    </row>
    <row r="605" spans="1:6">
      <c r="A605" s="67" t="s">
        <v>767</v>
      </c>
      <c r="B605" s="123" t="s">
        <v>2323</v>
      </c>
      <c r="C605" s="106"/>
      <c r="D605" s="152">
        <v>1</v>
      </c>
      <c r="E605" s="160">
        <v>5</v>
      </c>
      <c r="F605" s="154">
        <v>17.607050000000001</v>
      </c>
    </row>
    <row r="606" spans="1:6">
      <c r="A606" s="67" t="s">
        <v>767</v>
      </c>
      <c r="B606" s="123" t="s">
        <v>2324</v>
      </c>
      <c r="C606" s="106"/>
      <c r="D606" s="152">
        <v>1</v>
      </c>
      <c r="E606" s="160">
        <v>3</v>
      </c>
      <c r="F606" s="154">
        <v>17.618659999999998</v>
      </c>
    </row>
    <row r="607" spans="1:6">
      <c r="A607" s="67" t="s">
        <v>767</v>
      </c>
      <c r="B607" s="123" t="s">
        <v>2325</v>
      </c>
      <c r="C607" s="106"/>
      <c r="D607" s="152">
        <v>1</v>
      </c>
      <c r="E607" s="160">
        <v>2</v>
      </c>
      <c r="F607" s="154">
        <v>17.783360000000002</v>
      </c>
    </row>
    <row r="608" spans="1:6">
      <c r="A608" s="67" t="s">
        <v>767</v>
      </c>
      <c r="B608" s="123" t="s">
        <v>2326</v>
      </c>
      <c r="C608" s="106"/>
      <c r="D608" s="152">
        <v>1</v>
      </c>
      <c r="E608" s="160">
        <v>2</v>
      </c>
      <c r="F608" s="154">
        <v>17.618659999999998</v>
      </c>
    </row>
    <row r="609" spans="1:6">
      <c r="A609" s="67" t="s">
        <v>767</v>
      </c>
      <c r="B609" s="123" t="s">
        <v>2327</v>
      </c>
      <c r="C609" s="106"/>
      <c r="D609" s="152">
        <v>1</v>
      </c>
      <c r="E609" s="160">
        <v>7</v>
      </c>
      <c r="F609" s="154">
        <v>17.628160000000001</v>
      </c>
    </row>
    <row r="610" spans="1:6">
      <c r="A610" s="67" t="s">
        <v>767</v>
      </c>
      <c r="B610" s="123" t="s">
        <v>2328</v>
      </c>
      <c r="C610" s="106"/>
      <c r="D610" s="152">
        <v>1</v>
      </c>
      <c r="E610" s="160">
        <v>3</v>
      </c>
      <c r="F610" s="154">
        <v>17.84132</v>
      </c>
    </row>
    <row r="611" spans="1:6">
      <c r="A611" s="67" t="s">
        <v>767</v>
      </c>
      <c r="B611" s="123" t="s">
        <v>2329</v>
      </c>
      <c r="C611" s="106"/>
      <c r="D611" s="152">
        <v>1</v>
      </c>
      <c r="E611" s="160">
        <v>3</v>
      </c>
      <c r="F611" s="154">
        <v>17.664870000000001</v>
      </c>
    </row>
    <row r="612" spans="1:6">
      <c r="A612" s="67" t="s">
        <v>767</v>
      </c>
      <c r="B612" s="123" t="s">
        <v>2330</v>
      </c>
      <c r="C612" s="106"/>
      <c r="D612" s="152">
        <v>1</v>
      </c>
      <c r="E612" s="160">
        <v>7</v>
      </c>
      <c r="F612" s="154">
        <v>17.663150000000002</v>
      </c>
    </row>
    <row r="613" spans="1:6">
      <c r="A613" s="67" t="s">
        <v>767</v>
      </c>
      <c r="B613" s="123" t="s">
        <v>2331</v>
      </c>
      <c r="C613" s="106"/>
      <c r="D613" s="152">
        <v>1</v>
      </c>
      <c r="E613" s="160">
        <v>5</v>
      </c>
      <c r="F613" s="154">
        <v>17.932299999999998</v>
      </c>
    </row>
    <row r="614" spans="1:6">
      <c r="A614" s="67" t="s">
        <v>767</v>
      </c>
      <c r="B614" s="123" t="s">
        <v>2332</v>
      </c>
      <c r="C614" s="106"/>
      <c r="D614" s="152">
        <v>1</v>
      </c>
      <c r="E614" s="160">
        <v>5</v>
      </c>
      <c r="F614" s="154">
        <v>17.663150000000002</v>
      </c>
    </row>
    <row r="615" spans="1:6">
      <c r="A615" s="67" t="s">
        <v>767</v>
      </c>
      <c r="B615" s="123" t="s">
        <v>2333</v>
      </c>
      <c r="C615" s="106"/>
      <c r="D615" s="152">
        <v>1</v>
      </c>
      <c r="E615" s="160">
        <v>5</v>
      </c>
      <c r="F615" s="154">
        <v>18.120419999999999</v>
      </c>
    </row>
    <row r="616" spans="1:6">
      <c r="A616" s="67" t="s">
        <v>767</v>
      </c>
      <c r="B616" s="123" t="s">
        <v>2334</v>
      </c>
      <c r="C616" s="106"/>
      <c r="D616" s="152">
        <v>1</v>
      </c>
      <c r="E616" s="160">
        <v>5</v>
      </c>
      <c r="F616" s="154">
        <v>17.663150000000002</v>
      </c>
    </row>
    <row r="617" spans="1:6">
      <c r="A617" s="67" t="s">
        <v>767</v>
      </c>
      <c r="B617" s="123" t="s">
        <v>2335</v>
      </c>
      <c r="C617" s="106"/>
      <c r="D617" s="152">
        <v>1</v>
      </c>
      <c r="E617" s="160">
        <v>7</v>
      </c>
      <c r="F617" s="154">
        <v>17.635349999999999</v>
      </c>
    </row>
    <row r="618" spans="1:6">
      <c r="A618" s="67" t="s">
        <v>767</v>
      </c>
      <c r="B618" s="123" t="s">
        <v>2336</v>
      </c>
      <c r="C618" s="106"/>
      <c r="D618" s="152">
        <v>1</v>
      </c>
      <c r="E618" s="160">
        <v>5</v>
      </c>
      <c r="F618" s="154">
        <v>17.728580000000001</v>
      </c>
    </row>
    <row r="619" spans="1:6">
      <c r="A619" s="67" t="s">
        <v>767</v>
      </c>
      <c r="B619" s="123" t="s">
        <v>2337</v>
      </c>
      <c r="C619" s="106"/>
      <c r="D619" s="152">
        <v>1</v>
      </c>
      <c r="E619" s="160">
        <v>5</v>
      </c>
      <c r="F619" s="154">
        <v>17.635349999999999</v>
      </c>
    </row>
    <row r="620" spans="1:6">
      <c r="A620" s="67" t="s">
        <v>767</v>
      </c>
      <c r="B620" s="123" t="s">
        <v>2338</v>
      </c>
      <c r="C620" s="106"/>
      <c r="D620" s="152">
        <v>1</v>
      </c>
      <c r="E620" s="160">
        <v>3</v>
      </c>
      <c r="F620" s="154">
        <v>17.873349999999999</v>
      </c>
    </row>
    <row r="621" spans="1:6">
      <c r="A621" s="67" t="s">
        <v>767</v>
      </c>
      <c r="B621" s="123" t="s">
        <v>2339</v>
      </c>
      <c r="C621" s="106"/>
      <c r="D621" s="152">
        <v>1</v>
      </c>
      <c r="E621" s="160">
        <v>5</v>
      </c>
      <c r="F621" s="154">
        <v>17.185939999999999</v>
      </c>
    </row>
    <row r="622" spans="1:6">
      <c r="A622" s="67" t="s">
        <v>767</v>
      </c>
      <c r="B622" s="123" t="s">
        <v>2340</v>
      </c>
      <c r="C622" s="106"/>
      <c r="D622" s="152">
        <v>1</v>
      </c>
      <c r="E622" s="160">
        <v>2</v>
      </c>
      <c r="F622" s="154">
        <v>17.68805</v>
      </c>
    </row>
    <row r="623" spans="1:6">
      <c r="A623" s="67" t="s">
        <v>767</v>
      </c>
      <c r="B623" s="123" t="s">
        <v>2341</v>
      </c>
      <c r="C623" s="106"/>
      <c r="D623" s="152">
        <v>1</v>
      </c>
      <c r="E623" s="160">
        <v>3</v>
      </c>
      <c r="F623" s="154">
        <v>17.60267</v>
      </c>
    </row>
    <row r="624" spans="1:6">
      <c r="A624" s="67" t="s">
        <v>767</v>
      </c>
      <c r="B624" s="123" t="s">
        <v>2342</v>
      </c>
      <c r="C624" s="106"/>
      <c r="D624" s="152">
        <v>1</v>
      </c>
      <c r="E624" s="160">
        <v>5</v>
      </c>
      <c r="F624" s="154">
        <v>17.185939999999999</v>
      </c>
    </row>
    <row r="625" spans="1:6">
      <c r="A625" s="67" t="s">
        <v>767</v>
      </c>
      <c r="B625" s="123" t="s">
        <v>2343</v>
      </c>
      <c r="C625" s="106"/>
      <c r="D625" s="152">
        <v>1</v>
      </c>
      <c r="E625" s="160">
        <v>5</v>
      </c>
      <c r="F625" s="154">
        <v>17.60267</v>
      </c>
    </row>
    <row r="626" spans="1:6">
      <c r="A626" s="67" t="s">
        <v>767</v>
      </c>
      <c r="B626" s="123" t="s">
        <v>2344</v>
      </c>
      <c r="C626" s="106"/>
      <c r="D626" s="152">
        <v>1</v>
      </c>
      <c r="E626" s="160">
        <v>4</v>
      </c>
      <c r="F626" s="154">
        <v>17.856770000000001</v>
      </c>
    </row>
    <row r="627" spans="1:6">
      <c r="A627" s="67" t="s">
        <v>767</v>
      </c>
      <c r="B627" s="123" t="s">
        <v>2016</v>
      </c>
      <c r="C627" s="106"/>
      <c r="D627" s="152">
        <v>1</v>
      </c>
      <c r="E627" s="160">
        <v>5</v>
      </c>
      <c r="F627" s="154">
        <v>18.807650000000002</v>
      </c>
    </row>
    <row r="628" spans="1:6">
      <c r="A628" s="67" t="s">
        <v>767</v>
      </c>
      <c r="B628" s="123" t="s">
        <v>2345</v>
      </c>
      <c r="C628" s="106"/>
      <c r="D628" s="152">
        <v>1</v>
      </c>
      <c r="E628" s="160">
        <v>3</v>
      </c>
      <c r="F628" s="154">
        <v>17.897369999999999</v>
      </c>
    </row>
    <row r="629" spans="1:6">
      <c r="A629" s="67" t="s">
        <v>767</v>
      </c>
      <c r="B629" s="123" t="s">
        <v>2346</v>
      </c>
      <c r="C629" s="106"/>
      <c r="D629" s="152">
        <v>1</v>
      </c>
      <c r="E629" s="160">
        <v>7</v>
      </c>
      <c r="F629" s="154">
        <v>18.735379999999999</v>
      </c>
    </row>
    <row r="630" spans="1:6">
      <c r="A630" s="67" t="s">
        <v>767</v>
      </c>
      <c r="B630" s="123" t="s">
        <v>2347</v>
      </c>
      <c r="C630" s="106"/>
      <c r="D630" s="152">
        <v>1</v>
      </c>
      <c r="E630" s="160">
        <v>7</v>
      </c>
      <c r="F630" s="154">
        <v>19.870180000000001</v>
      </c>
    </row>
    <row r="631" spans="1:6">
      <c r="A631" s="67" t="s">
        <v>767</v>
      </c>
      <c r="B631" s="123" t="s">
        <v>2348</v>
      </c>
      <c r="C631" s="106"/>
      <c r="D631" s="152">
        <v>1</v>
      </c>
      <c r="E631" s="160">
        <v>5</v>
      </c>
      <c r="F631" s="154">
        <v>17.730560000000001</v>
      </c>
    </row>
    <row r="632" spans="1:6">
      <c r="A632" s="67" t="s">
        <v>767</v>
      </c>
      <c r="B632" s="123" t="s">
        <v>2349</v>
      </c>
      <c r="C632" s="106"/>
      <c r="D632" s="152">
        <v>1</v>
      </c>
      <c r="E632" s="160">
        <v>3</v>
      </c>
      <c r="F632" s="154">
        <v>17.763270000000002</v>
      </c>
    </row>
    <row r="633" spans="1:6">
      <c r="A633" s="67" t="s">
        <v>767</v>
      </c>
      <c r="B633" s="123" t="s">
        <v>2350</v>
      </c>
      <c r="C633" s="106"/>
      <c r="D633" s="152">
        <v>1</v>
      </c>
      <c r="E633" s="160">
        <v>4</v>
      </c>
      <c r="F633" s="154">
        <v>17.951370000000001</v>
      </c>
    </row>
    <row r="634" spans="1:6">
      <c r="A634" s="67" t="s">
        <v>767</v>
      </c>
      <c r="B634" s="123" t="s">
        <v>2351</v>
      </c>
      <c r="C634" s="106"/>
      <c r="D634" s="152">
        <v>1</v>
      </c>
      <c r="E634" s="160">
        <v>7</v>
      </c>
      <c r="F634" s="154">
        <v>17.860709999999997</v>
      </c>
    </row>
    <row r="635" spans="1:6">
      <c r="A635" s="67" t="s">
        <v>767</v>
      </c>
      <c r="B635" s="123" t="s">
        <v>2352</v>
      </c>
      <c r="C635" s="106"/>
      <c r="D635" s="152">
        <v>1</v>
      </c>
      <c r="E635" s="160">
        <v>5</v>
      </c>
      <c r="F635" s="154">
        <v>17.885009999999998</v>
      </c>
    </row>
    <row r="636" spans="1:6">
      <c r="A636" s="67" t="s">
        <v>767</v>
      </c>
      <c r="B636" s="123" t="s">
        <v>2353</v>
      </c>
      <c r="C636" s="106"/>
      <c r="D636" s="152">
        <v>1</v>
      </c>
      <c r="E636" s="160">
        <v>7</v>
      </c>
      <c r="F636" s="154">
        <v>17.84835</v>
      </c>
    </row>
    <row r="637" spans="1:6">
      <c r="A637" s="67" t="s">
        <v>767</v>
      </c>
      <c r="B637" s="123" t="s">
        <v>2354</v>
      </c>
      <c r="C637" s="106"/>
      <c r="D637" s="152">
        <v>1</v>
      </c>
      <c r="E637" s="160">
        <v>5</v>
      </c>
      <c r="F637" s="154">
        <v>18.065459999999998</v>
      </c>
    </row>
    <row r="638" spans="1:6">
      <c r="A638" s="67" t="s">
        <v>767</v>
      </c>
      <c r="B638" s="123" t="s">
        <v>2355</v>
      </c>
      <c r="C638" s="106"/>
      <c r="D638" s="152">
        <v>1</v>
      </c>
      <c r="E638" s="160">
        <v>5</v>
      </c>
      <c r="F638" s="154">
        <v>21.138290000000001</v>
      </c>
    </row>
    <row r="639" spans="1:6">
      <c r="A639" s="67" t="s">
        <v>767</v>
      </c>
      <c r="B639" s="123" t="s">
        <v>2356</v>
      </c>
      <c r="C639" s="106"/>
      <c r="D639" s="152">
        <v>1</v>
      </c>
      <c r="E639" s="160">
        <v>3</v>
      </c>
      <c r="F639" s="154">
        <v>17.763150000000003</v>
      </c>
    </row>
    <row r="640" spans="1:6">
      <c r="A640" s="67" t="s">
        <v>767</v>
      </c>
      <c r="B640" s="123" t="s">
        <v>2357</v>
      </c>
      <c r="C640" s="106"/>
      <c r="D640" s="152">
        <v>1</v>
      </c>
      <c r="E640" s="160">
        <v>2</v>
      </c>
      <c r="F640" s="154">
        <v>17.730640000000001</v>
      </c>
    </row>
    <row r="641" spans="1:6">
      <c r="A641" s="67" t="s">
        <v>767</v>
      </c>
      <c r="B641" s="123" t="s">
        <v>2358</v>
      </c>
      <c r="C641" s="106"/>
      <c r="D641" s="152">
        <v>1</v>
      </c>
      <c r="E641" s="160">
        <v>7</v>
      </c>
      <c r="F641" s="154">
        <v>17.698049999999999</v>
      </c>
    </row>
    <row r="642" spans="1:6">
      <c r="A642" s="67" t="s">
        <v>767</v>
      </c>
      <c r="B642" s="123" t="s">
        <v>2359</v>
      </c>
      <c r="C642" s="106"/>
      <c r="D642" s="152">
        <v>1</v>
      </c>
      <c r="E642" s="160">
        <v>10</v>
      </c>
      <c r="F642" s="154">
        <v>17.766240000000003</v>
      </c>
    </row>
    <row r="643" spans="1:6">
      <c r="A643" s="67" t="s">
        <v>767</v>
      </c>
      <c r="B643" s="123" t="s">
        <v>2360</v>
      </c>
      <c r="C643" s="106"/>
      <c r="D643" s="152">
        <v>1</v>
      </c>
      <c r="E643" s="160">
        <v>3</v>
      </c>
      <c r="F643" s="154">
        <v>17.730640000000001</v>
      </c>
    </row>
    <row r="644" spans="1:6">
      <c r="A644" s="67" t="s">
        <v>767</v>
      </c>
      <c r="B644" s="123" t="s">
        <v>2361</v>
      </c>
      <c r="C644" s="106"/>
      <c r="D644" s="152">
        <v>1</v>
      </c>
      <c r="E644" s="160">
        <v>9</v>
      </c>
      <c r="F644" s="154">
        <v>17.554449999999999</v>
      </c>
    </row>
    <row r="645" spans="1:6">
      <c r="A645" s="67" t="s">
        <v>767</v>
      </c>
      <c r="B645" s="123" t="s">
        <v>2362</v>
      </c>
      <c r="C645" s="106"/>
      <c r="D645" s="152">
        <v>1</v>
      </c>
      <c r="E645" s="160">
        <v>7</v>
      </c>
      <c r="F645" s="154">
        <v>17.76323</v>
      </c>
    </row>
    <row r="646" spans="1:6">
      <c r="A646" s="67" t="s">
        <v>767</v>
      </c>
      <c r="B646" s="123" t="s">
        <v>2363</v>
      </c>
      <c r="C646" s="106"/>
      <c r="D646" s="152">
        <v>1</v>
      </c>
      <c r="E646" s="160">
        <v>5</v>
      </c>
      <c r="F646" s="154">
        <v>17.951370000000001</v>
      </c>
    </row>
    <row r="647" spans="1:6">
      <c r="A647" s="67" t="s">
        <v>767</v>
      </c>
      <c r="B647" s="123" t="s">
        <v>2364</v>
      </c>
      <c r="C647" s="106"/>
      <c r="D647" s="152">
        <v>1</v>
      </c>
      <c r="E647" s="160">
        <v>5</v>
      </c>
      <c r="F647" s="154">
        <v>17.185939999999999</v>
      </c>
    </row>
    <row r="648" spans="1:6">
      <c r="A648" s="67" t="s">
        <v>767</v>
      </c>
      <c r="B648" s="123" t="s">
        <v>2365</v>
      </c>
      <c r="C648" s="106"/>
      <c r="D648" s="152">
        <v>1</v>
      </c>
      <c r="E648" s="160">
        <v>7</v>
      </c>
      <c r="F648" s="154">
        <v>17.852689999999999</v>
      </c>
    </row>
    <row r="649" spans="1:6">
      <c r="A649" s="67" t="s">
        <v>767</v>
      </c>
      <c r="B649" s="123" t="s">
        <v>2366</v>
      </c>
      <c r="C649" s="106"/>
      <c r="D649" s="152">
        <v>1</v>
      </c>
      <c r="E649" s="160">
        <v>2</v>
      </c>
      <c r="F649" s="154">
        <v>17.85277</v>
      </c>
    </row>
    <row r="650" spans="1:6">
      <c r="A650" s="67" t="s">
        <v>767</v>
      </c>
      <c r="B650" s="123" t="s">
        <v>2367</v>
      </c>
      <c r="C650" s="106"/>
      <c r="D650" s="152">
        <v>1</v>
      </c>
      <c r="E650" s="160">
        <v>5</v>
      </c>
      <c r="F650" s="154">
        <v>17.765790000000003</v>
      </c>
    </row>
    <row r="651" spans="1:6">
      <c r="A651" s="67" t="s">
        <v>767</v>
      </c>
      <c r="B651" s="123" t="s">
        <v>2368</v>
      </c>
      <c r="C651" s="106"/>
      <c r="D651" s="152">
        <v>1</v>
      </c>
      <c r="E651" s="160">
        <v>8</v>
      </c>
      <c r="F651" s="154">
        <v>17.765790000000003</v>
      </c>
    </row>
    <row r="652" spans="1:6">
      <c r="A652" s="67" t="s">
        <v>767</v>
      </c>
      <c r="B652" s="123" t="s">
        <v>2369</v>
      </c>
      <c r="C652" s="106"/>
      <c r="D652" s="152">
        <v>1</v>
      </c>
      <c r="E652" s="160">
        <v>8</v>
      </c>
      <c r="F652" s="154">
        <v>17.765790000000003</v>
      </c>
    </row>
    <row r="653" spans="1:6">
      <c r="A653" s="67" t="s">
        <v>767</v>
      </c>
      <c r="B653" s="123" t="s">
        <v>2370</v>
      </c>
      <c r="C653" s="106"/>
      <c r="D653" s="152">
        <v>1</v>
      </c>
      <c r="E653" s="160">
        <v>7</v>
      </c>
      <c r="F653" s="154">
        <v>17.703049999999998</v>
      </c>
    </row>
    <row r="654" spans="1:6">
      <c r="A654" s="67" t="s">
        <v>767</v>
      </c>
      <c r="B654" s="123" t="s">
        <v>2371</v>
      </c>
      <c r="C654" s="106"/>
      <c r="D654" s="152">
        <v>1</v>
      </c>
      <c r="E654" s="160">
        <v>5</v>
      </c>
      <c r="F654" s="154">
        <v>17.703049999999998</v>
      </c>
    </row>
    <row r="655" spans="1:6">
      <c r="A655" s="67" t="s">
        <v>767</v>
      </c>
      <c r="B655" s="123" t="s">
        <v>2372</v>
      </c>
      <c r="C655" s="106"/>
      <c r="D655" s="152">
        <v>1</v>
      </c>
      <c r="E655" s="160">
        <v>5</v>
      </c>
      <c r="F655" s="154">
        <v>17.596220000000002</v>
      </c>
    </row>
    <row r="656" spans="1:6">
      <c r="A656" s="67" t="s">
        <v>767</v>
      </c>
      <c r="B656" s="123" t="s">
        <v>2373</v>
      </c>
      <c r="C656" s="106"/>
      <c r="D656" s="152">
        <v>1</v>
      </c>
      <c r="E656" s="160">
        <v>5</v>
      </c>
      <c r="F656" s="154">
        <v>17.670459999999999</v>
      </c>
    </row>
    <row r="657" spans="1:6">
      <c r="A657" s="67" t="s">
        <v>767</v>
      </c>
      <c r="B657" s="123" t="s">
        <v>2374</v>
      </c>
      <c r="C657" s="106"/>
      <c r="D657" s="152">
        <v>1</v>
      </c>
      <c r="E657" s="160">
        <v>4</v>
      </c>
      <c r="F657" s="154">
        <v>17.568630000000002</v>
      </c>
    </row>
    <row r="658" spans="1:6">
      <c r="A658" s="67" t="s">
        <v>767</v>
      </c>
      <c r="B658" s="123" t="s">
        <v>2375</v>
      </c>
      <c r="C658" s="106"/>
      <c r="D658" s="152">
        <v>1</v>
      </c>
      <c r="E658" s="160">
        <v>5</v>
      </c>
      <c r="F658" s="154">
        <v>17.568630000000002</v>
      </c>
    </row>
    <row r="659" spans="1:6">
      <c r="A659" s="67" t="s">
        <v>767</v>
      </c>
      <c r="B659" s="123" t="s">
        <v>2376</v>
      </c>
      <c r="C659" s="106"/>
      <c r="D659" s="152">
        <v>1</v>
      </c>
      <c r="E659" s="160">
        <v>2</v>
      </c>
      <c r="F659" s="154">
        <v>17.964959999999998</v>
      </c>
    </row>
    <row r="660" spans="1:6">
      <c r="A660" s="67" t="s">
        <v>767</v>
      </c>
      <c r="B660" s="123" t="s">
        <v>2377</v>
      </c>
      <c r="C660" s="106"/>
      <c r="D660" s="152">
        <v>1</v>
      </c>
      <c r="E660" s="160">
        <v>5</v>
      </c>
      <c r="F660" s="154">
        <v>17.185939999999999</v>
      </c>
    </row>
    <row r="661" spans="1:6">
      <c r="A661" s="67" t="s">
        <v>767</v>
      </c>
      <c r="B661" s="123" t="s">
        <v>2378</v>
      </c>
      <c r="C661" s="106"/>
      <c r="D661" s="152">
        <v>1</v>
      </c>
      <c r="E661" s="160">
        <v>5</v>
      </c>
      <c r="F661" s="154">
        <v>17.964959999999998</v>
      </c>
    </row>
    <row r="662" spans="1:6">
      <c r="A662" s="67" t="s">
        <v>767</v>
      </c>
      <c r="B662" s="155" t="s">
        <v>2379</v>
      </c>
      <c r="C662" s="106"/>
      <c r="D662" s="152">
        <v>1</v>
      </c>
      <c r="E662" s="160">
        <v>5</v>
      </c>
      <c r="F662" s="154">
        <v>17.978919999999999</v>
      </c>
    </row>
    <row r="663" spans="1:6">
      <c r="A663" s="67" t="s">
        <v>767</v>
      </c>
      <c r="B663" s="123" t="s">
        <v>2380</v>
      </c>
      <c r="C663" s="106"/>
      <c r="D663" s="152">
        <v>1</v>
      </c>
      <c r="E663" s="160">
        <v>5</v>
      </c>
      <c r="F663" s="154">
        <v>17.86233</v>
      </c>
    </row>
    <row r="664" spans="1:6">
      <c r="A664" s="67" t="s">
        <v>767</v>
      </c>
      <c r="B664" s="123" t="s">
        <v>2381</v>
      </c>
      <c r="C664" s="106"/>
      <c r="D664" s="152">
        <v>1</v>
      </c>
      <c r="E664" s="160">
        <v>5</v>
      </c>
      <c r="F664" s="154">
        <v>17.51746</v>
      </c>
    </row>
    <row r="665" spans="1:6">
      <c r="A665" s="67" t="s">
        <v>767</v>
      </c>
      <c r="B665" s="123" t="s">
        <v>2382</v>
      </c>
      <c r="C665" s="106"/>
      <c r="D665" s="152">
        <v>1</v>
      </c>
      <c r="E665" s="160">
        <v>5</v>
      </c>
      <c r="F665" s="154">
        <v>17.517389999999999</v>
      </c>
    </row>
    <row r="666" spans="1:6">
      <c r="A666" s="67" t="s">
        <v>767</v>
      </c>
      <c r="B666" s="123" t="s">
        <v>2383</v>
      </c>
      <c r="C666" s="106"/>
      <c r="D666" s="152">
        <v>1</v>
      </c>
      <c r="E666" s="160">
        <v>3</v>
      </c>
      <c r="F666" s="154">
        <v>17.185939999999999</v>
      </c>
    </row>
    <row r="667" spans="1:6" ht="47.25">
      <c r="A667" s="67" t="s">
        <v>767</v>
      </c>
      <c r="B667" s="123" t="s">
        <v>2384</v>
      </c>
      <c r="C667" s="106"/>
      <c r="D667" s="152">
        <v>1</v>
      </c>
      <c r="E667" s="160">
        <v>7</v>
      </c>
      <c r="F667" s="154">
        <v>17.798380000000002</v>
      </c>
    </row>
    <row r="668" spans="1:6">
      <c r="A668" s="67" t="s">
        <v>767</v>
      </c>
      <c r="B668" s="123" t="s">
        <v>2385</v>
      </c>
      <c r="C668" s="106"/>
      <c r="D668" s="152">
        <v>1</v>
      </c>
      <c r="E668" s="160">
        <v>10</v>
      </c>
      <c r="F668" s="154">
        <v>17.57386</v>
      </c>
    </row>
    <row r="669" spans="1:6">
      <c r="A669" s="67" t="s">
        <v>767</v>
      </c>
      <c r="B669" s="123" t="s">
        <v>2386</v>
      </c>
      <c r="C669" s="106"/>
      <c r="D669" s="152">
        <v>1</v>
      </c>
      <c r="E669" s="160">
        <v>5</v>
      </c>
      <c r="F669" s="154">
        <v>17.57386</v>
      </c>
    </row>
    <row r="670" spans="1:6">
      <c r="A670" s="67" t="s">
        <v>767</v>
      </c>
      <c r="B670" s="123" t="s">
        <v>2387</v>
      </c>
      <c r="C670" s="106"/>
      <c r="D670" s="152">
        <v>1</v>
      </c>
      <c r="E670" s="160">
        <v>5</v>
      </c>
      <c r="F670" s="154">
        <v>17.185939999999999</v>
      </c>
    </row>
    <row r="671" spans="1:6">
      <c r="A671" s="67" t="s">
        <v>767</v>
      </c>
      <c r="B671" s="123" t="s">
        <v>2388</v>
      </c>
      <c r="C671" s="106"/>
      <c r="D671" s="152">
        <v>1</v>
      </c>
      <c r="E671" s="160">
        <v>7</v>
      </c>
      <c r="F671" s="154">
        <v>18.108049999999999</v>
      </c>
    </row>
    <row r="672" spans="1:6">
      <c r="A672" s="67" t="s">
        <v>767</v>
      </c>
      <c r="B672" s="123" t="s">
        <v>2389</v>
      </c>
      <c r="C672" s="106"/>
      <c r="D672" s="152">
        <v>1</v>
      </c>
      <c r="E672" s="160">
        <v>7</v>
      </c>
      <c r="F672" s="154">
        <v>18.220299999999998</v>
      </c>
    </row>
    <row r="673" spans="1:6">
      <c r="A673" s="67" t="s">
        <v>767</v>
      </c>
      <c r="B673" s="123" t="s">
        <v>2390</v>
      </c>
      <c r="C673" s="106"/>
      <c r="D673" s="152">
        <v>1</v>
      </c>
      <c r="E673" s="160">
        <v>7</v>
      </c>
      <c r="F673" s="154">
        <v>24.882009999999998</v>
      </c>
    </row>
    <row r="674" spans="1:6">
      <c r="A674" s="67" t="s">
        <v>767</v>
      </c>
      <c r="B674" s="123" t="s">
        <v>2391</v>
      </c>
      <c r="C674" s="106"/>
      <c r="D674" s="152">
        <v>1</v>
      </c>
      <c r="E674" s="160">
        <v>7</v>
      </c>
      <c r="F674" s="154">
        <v>17.835139999999999</v>
      </c>
    </row>
    <row r="675" spans="1:6">
      <c r="A675" s="67" t="s">
        <v>767</v>
      </c>
      <c r="B675" s="123" t="s">
        <v>2392</v>
      </c>
      <c r="C675" s="106"/>
      <c r="D675" s="152">
        <v>1</v>
      </c>
      <c r="E675" s="160">
        <v>5</v>
      </c>
      <c r="F675" s="154">
        <v>17.287939999999999</v>
      </c>
    </row>
    <row r="676" spans="1:6">
      <c r="A676" s="67" t="s">
        <v>767</v>
      </c>
      <c r="B676" s="123" t="s">
        <v>2393</v>
      </c>
      <c r="C676" s="106"/>
      <c r="D676" s="152">
        <v>1</v>
      </c>
      <c r="E676" s="160">
        <v>3</v>
      </c>
      <c r="F676" s="154">
        <v>17.85266</v>
      </c>
    </row>
    <row r="677" spans="1:6">
      <c r="A677" s="67" t="s">
        <v>767</v>
      </c>
      <c r="B677" s="123" t="s">
        <v>2394</v>
      </c>
      <c r="C677" s="106"/>
      <c r="D677" s="152">
        <v>1</v>
      </c>
      <c r="E677" s="160">
        <v>3</v>
      </c>
      <c r="F677" s="154">
        <v>17.85266</v>
      </c>
    </row>
    <row r="678" spans="1:6">
      <c r="A678" s="67" t="s">
        <v>767</v>
      </c>
      <c r="B678" s="123" t="s">
        <v>2395</v>
      </c>
      <c r="C678" s="106"/>
      <c r="D678" s="152">
        <v>1</v>
      </c>
      <c r="E678" s="160">
        <v>5</v>
      </c>
      <c r="F678" s="154">
        <v>17.287939999999999</v>
      </c>
    </row>
    <row r="679" spans="1:6">
      <c r="A679" s="67" t="s">
        <v>767</v>
      </c>
      <c r="B679" s="123" t="s">
        <v>2396</v>
      </c>
      <c r="C679" s="106"/>
      <c r="D679" s="152">
        <v>1</v>
      </c>
      <c r="E679" s="160">
        <v>2.5</v>
      </c>
      <c r="F679" s="154">
        <v>17.77683</v>
      </c>
    </row>
    <row r="680" spans="1:6">
      <c r="A680" s="67" t="s">
        <v>767</v>
      </c>
      <c r="B680" s="123" t="s">
        <v>2397</v>
      </c>
      <c r="C680" s="106"/>
      <c r="D680" s="152">
        <v>1</v>
      </c>
      <c r="E680" s="160">
        <v>2</v>
      </c>
      <c r="F680" s="154">
        <v>17.813490000000002</v>
      </c>
    </row>
    <row r="681" spans="1:6">
      <c r="A681" s="67" t="s">
        <v>767</v>
      </c>
      <c r="B681" s="123" t="s">
        <v>2398</v>
      </c>
      <c r="C681" s="106"/>
      <c r="D681" s="152">
        <v>1</v>
      </c>
      <c r="E681" s="160">
        <v>7</v>
      </c>
      <c r="F681" s="154">
        <v>17.77683</v>
      </c>
    </row>
    <row r="682" spans="1:6">
      <c r="A682" s="67" t="s">
        <v>767</v>
      </c>
      <c r="B682" s="123" t="s">
        <v>2399</v>
      </c>
      <c r="C682" s="106"/>
      <c r="D682" s="152">
        <v>1</v>
      </c>
      <c r="E682" s="160">
        <v>3</v>
      </c>
      <c r="F682" s="154">
        <v>17.8491</v>
      </c>
    </row>
    <row r="683" spans="1:6">
      <c r="A683" s="67" t="s">
        <v>767</v>
      </c>
      <c r="B683" s="123" t="s">
        <v>2400</v>
      </c>
      <c r="C683" s="106"/>
      <c r="D683" s="152">
        <v>1</v>
      </c>
      <c r="E683" s="160">
        <v>3</v>
      </c>
      <c r="F683" s="154">
        <v>17.813490000000002</v>
      </c>
    </row>
    <row r="684" spans="1:6">
      <c r="A684" s="67" t="s">
        <v>767</v>
      </c>
      <c r="B684" s="123" t="s">
        <v>2401</v>
      </c>
      <c r="C684" s="106"/>
      <c r="D684" s="152">
        <v>1</v>
      </c>
      <c r="E684" s="160">
        <v>5</v>
      </c>
      <c r="F684" s="154">
        <v>17.77683</v>
      </c>
    </row>
    <row r="685" spans="1:6">
      <c r="A685" s="67" t="s">
        <v>767</v>
      </c>
      <c r="B685" s="123" t="s">
        <v>2402</v>
      </c>
      <c r="C685" s="106"/>
      <c r="D685" s="152">
        <v>1</v>
      </c>
      <c r="E685" s="160">
        <v>1.5</v>
      </c>
      <c r="F685" s="154">
        <v>18.15558</v>
      </c>
    </row>
    <row r="686" spans="1:6">
      <c r="A686" s="67" t="s">
        <v>767</v>
      </c>
      <c r="B686" s="123" t="s">
        <v>2403</v>
      </c>
      <c r="C686" s="106"/>
      <c r="D686" s="152">
        <v>1</v>
      </c>
      <c r="E686" s="160">
        <v>5</v>
      </c>
      <c r="F686" s="154">
        <v>17.913029999999999</v>
      </c>
    </row>
    <row r="687" spans="1:6">
      <c r="A687" s="67" t="s">
        <v>767</v>
      </c>
      <c r="B687" s="123" t="s">
        <v>2404</v>
      </c>
      <c r="C687" s="106"/>
      <c r="D687" s="152">
        <v>1</v>
      </c>
      <c r="E687" s="160">
        <v>3</v>
      </c>
      <c r="F687" s="154">
        <v>18.114650000000001</v>
      </c>
    </row>
    <row r="688" spans="1:6">
      <c r="A688" s="67" t="s">
        <v>767</v>
      </c>
      <c r="B688" s="123" t="s">
        <v>2405</v>
      </c>
      <c r="C688" s="106"/>
      <c r="D688" s="152">
        <v>1</v>
      </c>
      <c r="E688" s="160">
        <v>3</v>
      </c>
      <c r="F688" s="154">
        <v>14.759499999999999</v>
      </c>
    </row>
    <row r="689" spans="1:6">
      <c r="A689" s="67" t="s">
        <v>767</v>
      </c>
      <c r="B689" s="123" t="s">
        <v>2406</v>
      </c>
      <c r="C689" s="106"/>
      <c r="D689" s="152">
        <v>1</v>
      </c>
      <c r="E689" s="160">
        <v>5</v>
      </c>
      <c r="F689" s="154">
        <v>17.827970000000001</v>
      </c>
    </row>
    <row r="690" spans="1:6">
      <c r="A690" s="67" t="s">
        <v>767</v>
      </c>
      <c r="B690" s="123" t="s">
        <v>2407</v>
      </c>
      <c r="C690" s="106"/>
      <c r="D690" s="152">
        <v>1</v>
      </c>
      <c r="E690" s="160">
        <v>1</v>
      </c>
      <c r="F690" s="154">
        <v>17.827970000000001</v>
      </c>
    </row>
    <row r="691" spans="1:6">
      <c r="A691" s="67" t="s">
        <v>767</v>
      </c>
      <c r="B691" s="123" t="s">
        <v>2199</v>
      </c>
      <c r="C691" s="106"/>
      <c r="D691" s="152">
        <v>1</v>
      </c>
      <c r="E691" s="160">
        <v>5</v>
      </c>
      <c r="F691" s="154">
        <v>17.827970000000001</v>
      </c>
    </row>
    <row r="692" spans="1:6">
      <c r="A692" s="67" t="s">
        <v>767</v>
      </c>
      <c r="B692" s="123" t="s">
        <v>2408</v>
      </c>
      <c r="C692" s="106"/>
      <c r="D692" s="152">
        <v>1</v>
      </c>
      <c r="E692" s="160">
        <v>3</v>
      </c>
      <c r="F692" s="154">
        <v>18.10088</v>
      </c>
    </row>
    <row r="693" spans="1:6">
      <c r="A693" s="67" t="s">
        <v>767</v>
      </c>
      <c r="B693" s="123" t="s">
        <v>2409</v>
      </c>
      <c r="C693" s="106"/>
      <c r="D693" s="152">
        <v>1</v>
      </c>
      <c r="E693" s="160">
        <v>7</v>
      </c>
      <c r="F693" s="154">
        <v>17.287939999999999</v>
      </c>
    </row>
    <row r="694" spans="1:6">
      <c r="A694" s="67" t="s">
        <v>767</v>
      </c>
      <c r="B694" s="123" t="s">
        <v>2410</v>
      </c>
      <c r="C694" s="106"/>
      <c r="D694" s="152">
        <v>1</v>
      </c>
      <c r="E694" s="160">
        <v>5</v>
      </c>
      <c r="F694" s="154">
        <v>18.012810000000002</v>
      </c>
    </row>
    <row r="695" spans="1:6">
      <c r="A695" s="67" t="s">
        <v>767</v>
      </c>
      <c r="B695" s="123" t="s">
        <v>2411</v>
      </c>
      <c r="C695" s="106"/>
      <c r="D695" s="152">
        <v>1</v>
      </c>
      <c r="E695" s="160">
        <v>2</v>
      </c>
      <c r="F695" s="154">
        <v>17.287939999999999</v>
      </c>
    </row>
    <row r="696" spans="1:6">
      <c r="A696" s="67" t="s">
        <v>767</v>
      </c>
      <c r="B696" s="123" t="s">
        <v>2412</v>
      </c>
      <c r="C696" s="106"/>
      <c r="D696" s="152">
        <v>1</v>
      </c>
      <c r="E696" s="160">
        <v>5</v>
      </c>
      <c r="F696" s="154">
        <v>17.287939999999999</v>
      </c>
    </row>
    <row r="697" spans="1:6">
      <c r="A697" s="67" t="s">
        <v>767</v>
      </c>
      <c r="B697" s="123" t="s">
        <v>2413</v>
      </c>
      <c r="C697" s="106"/>
      <c r="D697" s="152">
        <v>1</v>
      </c>
      <c r="E697" s="160">
        <v>5</v>
      </c>
      <c r="F697" s="154">
        <v>17.863959999999999</v>
      </c>
    </row>
    <row r="698" spans="1:6">
      <c r="A698" s="67" t="s">
        <v>767</v>
      </c>
      <c r="B698" s="123" t="s">
        <v>2414</v>
      </c>
      <c r="C698" s="106"/>
      <c r="D698" s="152">
        <v>1</v>
      </c>
      <c r="E698" s="160">
        <v>7</v>
      </c>
      <c r="F698" s="154">
        <v>17.287939999999999</v>
      </c>
    </row>
    <row r="699" spans="1:6">
      <c r="A699" s="67" t="s">
        <v>767</v>
      </c>
      <c r="B699" s="123" t="s">
        <v>2415</v>
      </c>
      <c r="C699" s="106"/>
      <c r="D699" s="152">
        <v>1</v>
      </c>
      <c r="E699" s="160">
        <v>7</v>
      </c>
      <c r="F699" s="154">
        <v>18.159330000000001</v>
      </c>
    </row>
    <row r="700" spans="1:6">
      <c r="A700" s="67" t="s">
        <v>767</v>
      </c>
      <c r="B700" s="123" t="s">
        <v>2416</v>
      </c>
      <c r="C700" s="106"/>
      <c r="D700" s="152">
        <v>1</v>
      </c>
      <c r="E700" s="160">
        <v>2</v>
      </c>
      <c r="F700" s="154">
        <v>18.156419999999997</v>
      </c>
    </row>
    <row r="701" spans="1:6">
      <c r="A701" s="67" t="s">
        <v>767</v>
      </c>
      <c r="B701" s="123" t="s">
        <v>2417</v>
      </c>
      <c r="C701" s="106"/>
      <c r="D701" s="152">
        <v>1</v>
      </c>
      <c r="E701" s="160">
        <v>7</v>
      </c>
      <c r="F701" s="154">
        <v>17.287939999999999</v>
      </c>
    </row>
    <row r="702" spans="1:6">
      <c r="A702" s="67" t="s">
        <v>767</v>
      </c>
      <c r="B702" s="123" t="s">
        <v>2418</v>
      </c>
      <c r="C702" s="106"/>
      <c r="D702" s="152">
        <v>1</v>
      </c>
      <c r="E702" s="160">
        <v>2</v>
      </c>
      <c r="F702" s="154">
        <v>18.402650000000001</v>
      </c>
    </row>
    <row r="703" spans="1:6">
      <c r="A703" s="67" t="s">
        <v>767</v>
      </c>
      <c r="B703" s="123" t="s">
        <v>2419</v>
      </c>
      <c r="C703" s="106"/>
      <c r="D703" s="152">
        <v>1</v>
      </c>
      <c r="E703" s="160">
        <v>5</v>
      </c>
      <c r="F703" s="154">
        <v>17.742150000000002</v>
      </c>
    </row>
    <row r="704" spans="1:6">
      <c r="A704" s="67" t="s">
        <v>767</v>
      </c>
      <c r="B704" s="123" t="s">
        <v>2420</v>
      </c>
      <c r="C704" s="106"/>
      <c r="D704" s="152">
        <v>1</v>
      </c>
      <c r="E704" s="160">
        <v>5</v>
      </c>
      <c r="F704" s="154">
        <v>18.952990000000003</v>
      </c>
    </row>
    <row r="705" spans="1:6">
      <c r="A705" s="67" t="s">
        <v>767</v>
      </c>
      <c r="B705" s="123" t="s">
        <v>2421</v>
      </c>
      <c r="C705" s="106"/>
      <c r="D705" s="152">
        <v>1</v>
      </c>
      <c r="E705" s="160">
        <v>7</v>
      </c>
      <c r="F705" s="154">
        <v>17.287939999999999</v>
      </c>
    </row>
    <row r="706" spans="1:6">
      <c r="A706" s="67" t="s">
        <v>767</v>
      </c>
      <c r="B706" s="123" t="s">
        <v>2422</v>
      </c>
      <c r="C706" s="106"/>
      <c r="D706" s="152">
        <v>1</v>
      </c>
      <c r="E706" s="160">
        <v>2</v>
      </c>
      <c r="F706" s="154">
        <v>17.788610000000002</v>
      </c>
    </row>
    <row r="707" spans="1:6">
      <c r="A707" s="67" t="s">
        <v>767</v>
      </c>
      <c r="B707" s="123" t="s">
        <v>2423</v>
      </c>
      <c r="C707" s="106"/>
      <c r="D707" s="152">
        <v>1</v>
      </c>
      <c r="E707" s="160">
        <v>3</v>
      </c>
      <c r="F707" s="154">
        <v>17.287939999999999</v>
      </c>
    </row>
    <row r="708" spans="1:6">
      <c r="A708" s="67" t="s">
        <v>767</v>
      </c>
      <c r="B708" s="123" t="s">
        <v>2424</v>
      </c>
      <c r="C708" s="106"/>
      <c r="D708" s="152">
        <v>1</v>
      </c>
      <c r="E708" s="160">
        <v>7</v>
      </c>
      <c r="F708" s="154">
        <v>17.79956</v>
      </c>
    </row>
    <row r="709" spans="1:6">
      <c r="A709" s="67" t="s">
        <v>767</v>
      </c>
      <c r="B709" s="123" t="s">
        <v>2425</v>
      </c>
      <c r="C709" s="106"/>
      <c r="D709" s="152">
        <v>1</v>
      </c>
      <c r="E709" s="160">
        <v>5</v>
      </c>
      <c r="F709" s="154">
        <v>17.692740000000001</v>
      </c>
    </row>
    <row r="710" spans="1:6">
      <c r="A710" s="67" t="s">
        <v>767</v>
      </c>
      <c r="B710" s="123" t="s">
        <v>2426</v>
      </c>
      <c r="C710" s="106"/>
      <c r="D710" s="152">
        <v>1</v>
      </c>
      <c r="E710" s="160">
        <v>5</v>
      </c>
      <c r="F710" s="154">
        <v>17.287939999999999</v>
      </c>
    </row>
    <row r="711" spans="1:6">
      <c r="A711" s="67" t="s">
        <v>767</v>
      </c>
      <c r="B711" s="123" t="s">
        <v>2427</v>
      </c>
      <c r="C711" s="106"/>
      <c r="D711" s="152">
        <v>1</v>
      </c>
      <c r="E711" s="160">
        <v>2</v>
      </c>
      <c r="F711" s="154">
        <v>17.287939999999999</v>
      </c>
    </row>
    <row r="712" spans="1:6">
      <c r="A712" s="67" t="s">
        <v>767</v>
      </c>
      <c r="B712" s="155" t="s">
        <v>2428</v>
      </c>
      <c r="C712" s="106"/>
      <c r="D712" s="152">
        <v>1</v>
      </c>
      <c r="E712" s="160">
        <v>3</v>
      </c>
      <c r="F712" s="154">
        <v>17.966180000000001</v>
      </c>
    </row>
    <row r="713" spans="1:6">
      <c r="A713" s="67" t="s">
        <v>767</v>
      </c>
      <c r="B713" s="123" t="s">
        <v>2429</v>
      </c>
      <c r="C713" s="106"/>
      <c r="D713" s="152">
        <v>1</v>
      </c>
      <c r="E713" s="160">
        <v>10</v>
      </c>
      <c r="F713" s="154">
        <v>17.692740000000001</v>
      </c>
    </row>
    <row r="714" spans="1:6">
      <c r="A714" s="67" t="s">
        <v>767</v>
      </c>
      <c r="B714" s="123" t="s">
        <v>2430</v>
      </c>
      <c r="C714" s="106"/>
      <c r="D714" s="152">
        <v>1</v>
      </c>
      <c r="E714" s="160">
        <v>3</v>
      </c>
      <c r="F714" s="154">
        <v>17.692740000000001</v>
      </c>
    </row>
    <row r="715" spans="1:6">
      <c r="A715" s="67" t="s">
        <v>767</v>
      </c>
      <c r="B715" s="123" t="s">
        <v>2431</v>
      </c>
      <c r="C715" s="106"/>
      <c r="D715" s="152">
        <v>1</v>
      </c>
      <c r="E715" s="160">
        <v>3</v>
      </c>
      <c r="F715" s="154">
        <v>7.9009999999999998</v>
      </c>
    </row>
    <row r="716" spans="1:6">
      <c r="A716" s="67" t="s">
        <v>767</v>
      </c>
      <c r="B716" s="123" t="s">
        <v>2432</v>
      </c>
      <c r="C716" s="106"/>
      <c r="D716" s="152">
        <v>1</v>
      </c>
      <c r="E716" s="160">
        <v>5</v>
      </c>
      <c r="F716" s="154">
        <v>17.81991</v>
      </c>
    </row>
    <row r="717" spans="1:6">
      <c r="A717" s="67" t="s">
        <v>767</v>
      </c>
      <c r="B717" s="123" t="s">
        <v>2433</v>
      </c>
      <c r="C717" s="106"/>
      <c r="D717" s="152">
        <v>1</v>
      </c>
      <c r="E717" s="160">
        <v>1</v>
      </c>
      <c r="F717" s="154">
        <v>17.287939999999999</v>
      </c>
    </row>
    <row r="718" spans="1:6">
      <c r="A718" s="67" t="s">
        <v>767</v>
      </c>
      <c r="B718" s="123" t="s">
        <v>2434</v>
      </c>
      <c r="C718" s="106"/>
      <c r="D718" s="152">
        <v>1</v>
      </c>
      <c r="E718" s="160">
        <v>5</v>
      </c>
      <c r="F718" s="154">
        <v>17.287939999999999</v>
      </c>
    </row>
    <row r="719" spans="1:6">
      <c r="A719" s="67" t="s">
        <v>767</v>
      </c>
      <c r="B719" s="123" t="s">
        <v>2435</v>
      </c>
      <c r="C719" s="106"/>
      <c r="D719" s="152">
        <v>1</v>
      </c>
      <c r="E719" s="160">
        <v>2</v>
      </c>
      <c r="F719" s="154">
        <v>17.287939999999999</v>
      </c>
    </row>
    <row r="720" spans="1:6">
      <c r="A720" s="67" t="s">
        <v>767</v>
      </c>
      <c r="B720" s="123" t="s">
        <v>2436</v>
      </c>
      <c r="C720" s="106"/>
      <c r="D720" s="152">
        <v>1</v>
      </c>
      <c r="E720" s="160">
        <v>5</v>
      </c>
      <c r="F720" s="154">
        <v>17.287939999999999</v>
      </c>
    </row>
    <row r="721" spans="1:6" ht="47.25">
      <c r="A721" s="67" t="s">
        <v>767</v>
      </c>
      <c r="B721" s="162" t="s">
        <v>2437</v>
      </c>
      <c r="C721" s="106"/>
      <c r="D721" s="152">
        <v>1</v>
      </c>
      <c r="E721" s="160">
        <v>5</v>
      </c>
      <c r="F721" s="154">
        <v>17.287939999999999</v>
      </c>
    </row>
    <row r="722" spans="1:6">
      <c r="A722" s="67" t="s">
        <v>767</v>
      </c>
      <c r="B722" s="123" t="s">
        <v>2438</v>
      </c>
      <c r="C722" s="106"/>
      <c r="D722" s="152">
        <v>1</v>
      </c>
      <c r="E722" s="160">
        <v>5</v>
      </c>
      <c r="F722" s="154">
        <v>17.936599999999999</v>
      </c>
    </row>
    <row r="723" spans="1:6">
      <c r="A723" s="67" t="s">
        <v>767</v>
      </c>
      <c r="B723" s="123" t="s">
        <v>2439</v>
      </c>
      <c r="C723" s="106"/>
      <c r="D723" s="152">
        <v>1</v>
      </c>
      <c r="E723" s="160">
        <v>2</v>
      </c>
      <c r="F723" s="154">
        <v>17.86111</v>
      </c>
    </row>
    <row r="724" spans="1:6">
      <c r="A724" s="67" t="s">
        <v>767</v>
      </c>
      <c r="B724" s="123" t="s">
        <v>2440</v>
      </c>
      <c r="C724" s="106"/>
      <c r="D724" s="152">
        <v>1</v>
      </c>
      <c r="E724" s="160">
        <v>5</v>
      </c>
      <c r="F724" s="154">
        <v>17.743639999999999</v>
      </c>
    </row>
    <row r="725" spans="1:6">
      <c r="A725" s="67" t="s">
        <v>767</v>
      </c>
      <c r="B725" s="123" t="s">
        <v>2441</v>
      </c>
      <c r="C725" s="106"/>
      <c r="D725" s="152">
        <v>1</v>
      </c>
      <c r="E725" s="160">
        <v>7</v>
      </c>
      <c r="F725" s="154">
        <v>15.241709999999999</v>
      </c>
    </row>
    <row r="726" spans="1:6">
      <c r="A726" s="67" t="s">
        <v>767</v>
      </c>
      <c r="B726" s="123" t="s">
        <v>2442</v>
      </c>
      <c r="C726" s="106"/>
      <c r="D726" s="152">
        <v>1</v>
      </c>
      <c r="E726" s="160">
        <v>5</v>
      </c>
      <c r="F726" s="154">
        <v>17.86111</v>
      </c>
    </row>
    <row r="727" spans="1:6">
      <c r="A727" s="67" t="s">
        <v>767</v>
      </c>
      <c r="B727" s="123" t="s">
        <v>2443</v>
      </c>
      <c r="C727" s="106"/>
      <c r="D727" s="152">
        <v>1</v>
      </c>
      <c r="E727" s="160">
        <v>3</v>
      </c>
      <c r="F727" s="154">
        <v>17.185939999999999</v>
      </c>
    </row>
    <row r="728" spans="1:6">
      <c r="A728" s="67" t="s">
        <v>767</v>
      </c>
      <c r="B728" s="123" t="s">
        <v>2444</v>
      </c>
      <c r="C728" s="106"/>
      <c r="D728" s="152">
        <v>1</v>
      </c>
      <c r="E728" s="160">
        <v>5</v>
      </c>
      <c r="F728" s="154">
        <v>11.840120000000001</v>
      </c>
    </row>
    <row r="729" spans="1:6">
      <c r="A729" s="67" t="s">
        <v>767</v>
      </c>
      <c r="B729" s="123" t="s">
        <v>2445</v>
      </c>
      <c r="C729" s="106"/>
      <c r="D729" s="152">
        <v>1</v>
      </c>
      <c r="E729" s="160">
        <v>4</v>
      </c>
      <c r="F729" s="154">
        <v>17.185939999999999</v>
      </c>
    </row>
    <row r="730" spans="1:6">
      <c r="A730" s="67" t="s">
        <v>767</v>
      </c>
      <c r="B730" s="123" t="s">
        <v>2446</v>
      </c>
      <c r="C730" s="106"/>
      <c r="D730" s="152">
        <v>1</v>
      </c>
      <c r="E730" s="160">
        <v>5</v>
      </c>
      <c r="F730" s="154">
        <v>11.671370000000001</v>
      </c>
    </row>
    <row r="731" spans="1:6">
      <c r="A731" s="67" t="s">
        <v>767</v>
      </c>
      <c r="B731" s="123" t="s">
        <v>2447</v>
      </c>
      <c r="C731" s="106"/>
      <c r="D731" s="152">
        <v>1</v>
      </c>
      <c r="E731" s="160">
        <v>5</v>
      </c>
      <c r="F731" s="154">
        <v>11.671370000000001</v>
      </c>
    </row>
    <row r="732" spans="1:6">
      <c r="A732" s="67" t="s">
        <v>767</v>
      </c>
      <c r="B732" s="155" t="s">
        <v>2448</v>
      </c>
      <c r="C732" s="106"/>
      <c r="D732" s="152">
        <v>1</v>
      </c>
      <c r="E732" s="160">
        <v>5</v>
      </c>
      <c r="F732" s="154">
        <v>18.111969999999999</v>
      </c>
    </row>
    <row r="733" spans="1:6">
      <c r="A733" s="67" t="s">
        <v>767</v>
      </c>
      <c r="B733" s="155" t="s">
        <v>2449</v>
      </c>
      <c r="C733" s="106"/>
      <c r="D733" s="152">
        <v>1</v>
      </c>
      <c r="E733" s="160">
        <v>5</v>
      </c>
      <c r="F733" s="154">
        <v>18.110299999999999</v>
      </c>
    </row>
    <row r="734" spans="1:6">
      <c r="A734" s="67" t="s">
        <v>767</v>
      </c>
      <c r="B734" s="123" t="s">
        <v>2450</v>
      </c>
      <c r="C734" s="106"/>
      <c r="D734" s="152">
        <v>1</v>
      </c>
      <c r="E734" s="160">
        <v>2</v>
      </c>
      <c r="F734" s="154">
        <v>18.111969999999999</v>
      </c>
    </row>
    <row r="735" spans="1:6">
      <c r="A735" s="67" t="s">
        <v>767</v>
      </c>
      <c r="B735" s="123" t="s">
        <v>2451</v>
      </c>
      <c r="C735" s="106"/>
      <c r="D735" s="152">
        <v>1</v>
      </c>
      <c r="E735" s="160">
        <v>7</v>
      </c>
      <c r="F735" s="154">
        <v>17.185939999999999</v>
      </c>
    </row>
    <row r="736" spans="1:6">
      <c r="A736" s="67" t="s">
        <v>767</v>
      </c>
      <c r="B736" s="123" t="s">
        <v>2452</v>
      </c>
      <c r="C736" s="106"/>
      <c r="D736" s="152">
        <v>1</v>
      </c>
      <c r="E736" s="160">
        <v>2</v>
      </c>
      <c r="F736" s="154">
        <v>17.185939999999999</v>
      </c>
    </row>
    <row r="737" spans="1:6">
      <c r="A737" s="67" t="s">
        <v>767</v>
      </c>
      <c r="B737" s="123" t="s">
        <v>2453</v>
      </c>
      <c r="C737" s="106"/>
      <c r="D737" s="152">
        <v>1</v>
      </c>
      <c r="E737" s="160">
        <v>9</v>
      </c>
      <c r="F737" s="154">
        <v>17.185939999999999</v>
      </c>
    </row>
    <row r="738" spans="1:6">
      <c r="A738" s="67" t="s">
        <v>767</v>
      </c>
      <c r="B738" s="123" t="s">
        <v>2454</v>
      </c>
      <c r="C738" s="106"/>
      <c r="D738" s="152">
        <v>1</v>
      </c>
      <c r="E738" s="160">
        <v>5</v>
      </c>
      <c r="F738" s="154">
        <v>17.185939999999999</v>
      </c>
    </row>
    <row r="739" spans="1:6">
      <c r="A739" s="67" t="s">
        <v>767</v>
      </c>
      <c r="B739" s="123" t="s">
        <v>2455</v>
      </c>
      <c r="C739" s="106"/>
      <c r="D739" s="152">
        <v>1</v>
      </c>
      <c r="E739" s="160">
        <v>3</v>
      </c>
      <c r="F739" s="154">
        <v>11.675979999999999</v>
      </c>
    </row>
    <row r="740" spans="1:6">
      <c r="A740" s="67" t="s">
        <v>767</v>
      </c>
      <c r="B740" s="123" t="s">
        <v>2456</v>
      </c>
      <c r="C740" s="106"/>
      <c r="D740" s="152">
        <v>1</v>
      </c>
      <c r="E740" s="160">
        <v>5</v>
      </c>
      <c r="F740" s="154">
        <v>11.77219</v>
      </c>
    </row>
    <row r="741" spans="1:6">
      <c r="A741" s="67" t="s">
        <v>767</v>
      </c>
      <c r="B741" s="123" t="s">
        <v>2457</v>
      </c>
      <c r="C741" s="106"/>
      <c r="D741" s="152">
        <v>1</v>
      </c>
      <c r="E741" s="160">
        <v>2</v>
      </c>
      <c r="F741" s="154">
        <v>17.185939999999999</v>
      </c>
    </row>
    <row r="742" spans="1:6">
      <c r="A742" s="67" t="s">
        <v>767</v>
      </c>
      <c r="B742" s="123" t="s">
        <v>2458</v>
      </c>
      <c r="C742" s="106"/>
      <c r="D742" s="152">
        <v>1</v>
      </c>
      <c r="E742" s="160">
        <v>2</v>
      </c>
      <c r="F742" s="154">
        <v>17.287939999999999</v>
      </c>
    </row>
    <row r="743" spans="1:6">
      <c r="A743" s="67" t="s">
        <v>767</v>
      </c>
      <c r="B743" s="123" t="s">
        <v>2459</v>
      </c>
      <c r="C743" s="106"/>
      <c r="D743" s="152">
        <v>1</v>
      </c>
      <c r="E743" s="160">
        <v>7</v>
      </c>
      <c r="F743" s="154">
        <v>11.092829999999999</v>
      </c>
    </row>
    <row r="744" spans="1:6">
      <c r="A744" s="67" t="s">
        <v>767</v>
      </c>
      <c r="B744" s="123" t="s">
        <v>2460</v>
      </c>
      <c r="C744" s="106"/>
      <c r="D744" s="152">
        <v>1</v>
      </c>
      <c r="E744" s="160">
        <v>7</v>
      </c>
      <c r="F744" s="154">
        <v>11.092829999999999</v>
      </c>
    </row>
    <row r="745" spans="1:6">
      <c r="A745" s="67" t="s">
        <v>767</v>
      </c>
      <c r="B745" s="123" t="s">
        <v>2461</v>
      </c>
      <c r="C745" s="106"/>
      <c r="D745" s="152">
        <v>1</v>
      </c>
      <c r="E745" s="160">
        <v>5</v>
      </c>
      <c r="F745" s="154">
        <v>17.287939999999999</v>
      </c>
    </row>
    <row r="746" spans="1:6">
      <c r="A746" s="67" t="s">
        <v>767</v>
      </c>
      <c r="B746" s="123" t="s">
        <v>2462</v>
      </c>
      <c r="C746" s="106"/>
      <c r="D746" s="152">
        <v>1</v>
      </c>
      <c r="E746" s="160">
        <v>5</v>
      </c>
      <c r="F746" s="154">
        <v>11.77047</v>
      </c>
    </row>
    <row r="747" spans="1:6">
      <c r="A747" s="67" t="s">
        <v>767</v>
      </c>
      <c r="B747" s="123" t="s">
        <v>2463</v>
      </c>
      <c r="C747" s="106"/>
      <c r="D747" s="152">
        <v>1</v>
      </c>
      <c r="E747" s="160">
        <v>3</v>
      </c>
      <c r="F747" s="154">
        <v>17.287939999999999</v>
      </c>
    </row>
    <row r="748" spans="1:6">
      <c r="A748" s="67" t="s">
        <v>767</v>
      </c>
      <c r="B748" s="123" t="s">
        <v>2464</v>
      </c>
      <c r="C748" s="106"/>
      <c r="D748" s="152">
        <v>1</v>
      </c>
      <c r="E748" s="160">
        <v>7</v>
      </c>
      <c r="F748" s="154">
        <v>17.185939999999999</v>
      </c>
    </row>
    <row r="749" spans="1:6">
      <c r="A749" s="67" t="s">
        <v>767</v>
      </c>
      <c r="B749" s="123" t="s">
        <v>2465</v>
      </c>
      <c r="C749" s="106"/>
      <c r="D749" s="152">
        <v>1</v>
      </c>
      <c r="E749" s="160">
        <v>2</v>
      </c>
      <c r="F749" s="154">
        <v>17.185939999999999</v>
      </c>
    </row>
    <row r="750" spans="1:6">
      <c r="A750" s="67" t="s">
        <v>767</v>
      </c>
      <c r="B750" s="123" t="s">
        <v>2466</v>
      </c>
      <c r="C750" s="106"/>
      <c r="D750" s="152">
        <v>1</v>
      </c>
      <c r="E750" s="160">
        <v>5</v>
      </c>
      <c r="F750" s="154">
        <v>11.754490000000001</v>
      </c>
    </row>
    <row r="751" spans="1:6">
      <c r="A751" s="67" t="s">
        <v>767</v>
      </c>
      <c r="B751" s="123" t="s">
        <v>2467</v>
      </c>
      <c r="C751" s="106"/>
      <c r="D751" s="152">
        <v>1</v>
      </c>
      <c r="E751" s="160">
        <v>3</v>
      </c>
      <c r="F751" s="154">
        <v>11.58182</v>
      </c>
    </row>
    <row r="752" spans="1:6">
      <c r="A752" s="67" t="s">
        <v>767</v>
      </c>
      <c r="B752" s="123" t="s">
        <v>2468</v>
      </c>
      <c r="C752" s="106"/>
      <c r="D752" s="152">
        <v>1</v>
      </c>
      <c r="E752" s="160">
        <v>2</v>
      </c>
      <c r="F752" s="154">
        <v>11.643979999999999</v>
      </c>
    </row>
    <row r="753" spans="1:6">
      <c r="A753" s="67" t="s">
        <v>767</v>
      </c>
      <c r="B753" s="123" t="s">
        <v>2469</v>
      </c>
      <c r="C753" s="106"/>
      <c r="D753" s="152">
        <v>1</v>
      </c>
      <c r="E753" s="160">
        <v>3</v>
      </c>
      <c r="F753" s="154">
        <v>11.58182</v>
      </c>
    </row>
    <row r="754" spans="1:6">
      <c r="A754" s="67" t="s">
        <v>767</v>
      </c>
      <c r="B754" s="123" t="s">
        <v>2470</v>
      </c>
      <c r="C754" s="106"/>
      <c r="D754" s="152">
        <v>1</v>
      </c>
      <c r="E754" s="160">
        <v>5</v>
      </c>
      <c r="F754" s="154">
        <v>17.287939999999999</v>
      </c>
    </row>
    <row r="755" spans="1:6">
      <c r="A755" s="67" t="s">
        <v>767</v>
      </c>
      <c r="B755" s="123" t="s">
        <v>2471</v>
      </c>
      <c r="C755" s="106"/>
      <c r="D755" s="152">
        <v>1</v>
      </c>
      <c r="E755" s="160">
        <v>3</v>
      </c>
      <c r="F755" s="154">
        <v>12.44303</v>
      </c>
    </row>
    <row r="756" spans="1:6">
      <c r="A756" s="67" t="s">
        <v>767</v>
      </c>
      <c r="B756" s="123" t="s">
        <v>2472</v>
      </c>
      <c r="C756" s="106"/>
      <c r="D756" s="152">
        <v>1</v>
      </c>
      <c r="E756" s="160">
        <v>5</v>
      </c>
      <c r="F756" s="154">
        <v>18.18552</v>
      </c>
    </row>
    <row r="757" spans="1:6">
      <c r="A757" s="67" t="s">
        <v>767</v>
      </c>
      <c r="B757" s="123" t="s">
        <v>2473</v>
      </c>
      <c r="C757" s="106"/>
      <c r="D757" s="152">
        <v>1</v>
      </c>
      <c r="E757" s="160">
        <v>5</v>
      </c>
      <c r="F757" s="154">
        <v>18.18552</v>
      </c>
    </row>
    <row r="758" spans="1:6">
      <c r="A758" s="67" t="s">
        <v>767</v>
      </c>
      <c r="B758" s="123" t="s">
        <v>2474</v>
      </c>
      <c r="C758" s="106"/>
      <c r="D758" s="152">
        <v>1</v>
      </c>
      <c r="E758" s="160">
        <v>2</v>
      </c>
      <c r="F758" s="154">
        <v>17.287939999999999</v>
      </c>
    </row>
    <row r="759" spans="1:6">
      <c r="A759" s="67" t="s">
        <v>767</v>
      </c>
      <c r="B759" s="123" t="s">
        <v>2475</v>
      </c>
      <c r="C759" s="106"/>
      <c r="D759" s="152">
        <v>1</v>
      </c>
      <c r="E759" s="160">
        <v>4</v>
      </c>
      <c r="F759" s="154">
        <v>11.092829999999999</v>
      </c>
    </row>
    <row r="760" spans="1:6">
      <c r="A760" s="67" t="s">
        <v>767</v>
      </c>
      <c r="B760" s="123" t="s">
        <v>2476</v>
      </c>
      <c r="C760" s="106"/>
      <c r="D760" s="152">
        <v>1</v>
      </c>
      <c r="E760" s="160">
        <v>5</v>
      </c>
      <c r="F760" s="154">
        <v>18.808019999999999</v>
      </c>
    </row>
    <row r="761" spans="1:6">
      <c r="A761" s="67" t="s">
        <v>767</v>
      </c>
      <c r="B761" s="123" t="s">
        <v>2477</v>
      </c>
      <c r="C761" s="106"/>
      <c r="D761" s="152">
        <v>1</v>
      </c>
      <c r="E761" s="160">
        <v>1</v>
      </c>
      <c r="F761" s="154">
        <v>11.092829999999999</v>
      </c>
    </row>
    <row r="762" spans="1:6">
      <c r="A762" s="67" t="s">
        <v>767</v>
      </c>
      <c r="B762" s="123" t="s">
        <v>2478</v>
      </c>
      <c r="C762" s="106"/>
      <c r="D762" s="152">
        <v>1</v>
      </c>
      <c r="E762" s="160">
        <v>3</v>
      </c>
      <c r="F762" s="154">
        <v>17.287939999999999</v>
      </c>
    </row>
    <row r="763" spans="1:6">
      <c r="A763" s="67" t="s">
        <v>767</v>
      </c>
      <c r="B763" s="123" t="s">
        <v>2479</v>
      </c>
      <c r="C763" s="106"/>
      <c r="D763" s="152">
        <v>1</v>
      </c>
      <c r="E763" s="160">
        <v>4</v>
      </c>
      <c r="F763" s="154">
        <v>17.287939999999999</v>
      </c>
    </row>
    <row r="764" spans="1:6">
      <c r="A764" s="67" t="s">
        <v>767</v>
      </c>
      <c r="B764" s="123" t="s">
        <v>2480</v>
      </c>
      <c r="C764" s="106"/>
      <c r="D764" s="152">
        <v>1</v>
      </c>
      <c r="E764" s="160">
        <v>5</v>
      </c>
      <c r="F764" s="154">
        <v>18.124310000000001</v>
      </c>
    </row>
    <row r="765" spans="1:6">
      <c r="A765" s="67" t="s">
        <v>767</v>
      </c>
      <c r="B765" s="155" t="s">
        <v>2481</v>
      </c>
      <c r="C765" s="106"/>
      <c r="D765" s="152">
        <v>1</v>
      </c>
      <c r="E765" s="160">
        <v>7</v>
      </c>
      <c r="F765" s="154">
        <v>12.519620000000002</v>
      </c>
    </row>
    <row r="766" spans="1:6">
      <c r="A766" s="67" t="s">
        <v>767</v>
      </c>
      <c r="B766" s="155" t="s">
        <v>2482</v>
      </c>
      <c r="C766" s="106"/>
      <c r="D766" s="152">
        <v>1</v>
      </c>
      <c r="E766" s="160">
        <v>5</v>
      </c>
      <c r="F766" s="154">
        <v>18.18552</v>
      </c>
    </row>
    <row r="767" spans="1:6">
      <c r="A767" s="67" t="s">
        <v>767</v>
      </c>
      <c r="B767" s="123" t="s">
        <v>2483</v>
      </c>
      <c r="C767" s="106"/>
      <c r="D767" s="152">
        <v>1</v>
      </c>
      <c r="E767" s="160">
        <v>5</v>
      </c>
      <c r="F767" s="154">
        <v>18.18552</v>
      </c>
    </row>
    <row r="768" spans="1:6">
      <c r="A768" s="67" t="s">
        <v>767</v>
      </c>
      <c r="B768" s="123" t="s">
        <v>2484</v>
      </c>
      <c r="C768" s="106"/>
      <c r="D768" s="152">
        <v>1</v>
      </c>
      <c r="E768" s="160">
        <v>5</v>
      </c>
      <c r="F768" s="154">
        <v>18.876200000000001</v>
      </c>
    </row>
    <row r="769" spans="1:6">
      <c r="A769" s="67" t="s">
        <v>767</v>
      </c>
      <c r="B769" s="123" t="s">
        <v>2485</v>
      </c>
      <c r="C769" s="106"/>
      <c r="D769" s="152">
        <v>1</v>
      </c>
      <c r="E769" s="160">
        <v>3</v>
      </c>
      <c r="F769" s="154">
        <v>17.30294</v>
      </c>
    </row>
    <row r="770" spans="1:6">
      <c r="A770" s="67" t="s">
        <v>767</v>
      </c>
      <c r="B770" s="123" t="s">
        <v>2486</v>
      </c>
      <c r="C770" s="106"/>
      <c r="D770" s="152">
        <v>1</v>
      </c>
      <c r="E770" s="160">
        <v>7</v>
      </c>
      <c r="F770" s="154">
        <v>11.092829999999999</v>
      </c>
    </row>
    <row r="771" spans="1:6">
      <c r="A771" s="67" t="s">
        <v>767</v>
      </c>
      <c r="B771" s="123" t="s">
        <v>2487</v>
      </c>
      <c r="C771" s="106"/>
      <c r="D771" s="152">
        <v>1</v>
      </c>
      <c r="E771" s="160">
        <v>2</v>
      </c>
      <c r="F771" s="154">
        <v>11.10783</v>
      </c>
    </row>
    <row r="772" spans="1:6">
      <c r="A772" s="67" t="s">
        <v>767</v>
      </c>
      <c r="B772" s="123" t="s">
        <v>2488</v>
      </c>
      <c r="C772" s="106"/>
      <c r="D772" s="152">
        <v>1</v>
      </c>
      <c r="E772" s="160">
        <v>5</v>
      </c>
      <c r="F772" s="154">
        <v>17.30294</v>
      </c>
    </row>
    <row r="773" spans="1:6">
      <c r="A773" s="67" t="s">
        <v>767</v>
      </c>
      <c r="B773" s="123" t="s">
        <v>2489</v>
      </c>
      <c r="C773" s="106"/>
      <c r="D773" s="152">
        <v>1</v>
      </c>
      <c r="E773" s="160">
        <v>5</v>
      </c>
      <c r="F773" s="154">
        <v>16.393919999999998</v>
      </c>
    </row>
    <row r="774" spans="1:6">
      <c r="A774" s="67" t="s">
        <v>767</v>
      </c>
      <c r="B774" s="123" t="s">
        <v>2490</v>
      </c>
      <c r="C774" s="106"/>
      <c r="D774" s="152">
        <v>1</v>
      </c>
      <c r="E774" s="160">
        <v>7</v>
      </c>
      <c r="F774" s="154">
        <v>11.991440000000001</v>
      </c>
    </row>
    <row r="775" spans="1:6">
      <c r="A775" s="67" t="s">
        <v>767</v>
      </c>
      <c r="B775" s="123" t="s">
        <v>2491</v>
      </c>
      <c r="C775" s="106"/>
      <c r="D775" s="152">
        <v>1</v>
      </c>
      <c r="E775" s="160">
        <v>5</v>
      </c>
      <c r="F775" s="154">
        <v>18.22241</v>
      </c>
    </row>
    <row r="776" spans="1:6">
      <c r="A776" s="67" t="s">
        <v>767</v>
      </c>
      <c r="B776" s="123" t="s">
        <v>2492</v>
      </c>
      <c r="C776" s="106"/>
      <c r="D776" s="152">
        <v>1</v>
      </c>
      <c r="E776" s="160">
        <v>6</v>
      </c>
      <c r="F776" s="154">
        <v>17.267720000000001</v>
      </c>
    </row>
    <row r="777" spans="1:6">
      <c r="A777" s="67" t="s">
        <v>767</v>
      </c>
      <c r="B777" s="123" t="s">
        <v>2493</v>
      </c>
      <c r="C777" s="106"/>
      <c r="D777" s="152">
        <v>1</v>
      </c>
      <c r="E777" s="160">
        <v>7</v>
      </c>
      <c r="F777" s="154">
        <v>12.12177</v>
      </c>
    </row>
    <row r="778" spans="1:6">
      <c r="A778" s="67" t="s">
        <v>767</v>
      </c>
      <c r="B778" s="123" t="s">
        <v>2494</v>
      </c>
      <c r="C778" s="106"/>
      <c r="D778" s="152">
        <v>1</v>
      </c>
      <c r="E778" s="160">
        <v>5</v>
      </c>
      <c r="F778" s="154">
        <v>11.174610000000001</v>
      </c>
    </row>
    <row r="779" spans="1:6">
      <c r="A779" s="67" t="s">
        <v>767</v>
      </c>
      <c r="B779" s="123" t="s">
        <v>2495</v>
      </c>
      <c r="C779" s="106"/>
      <c r="D779" s="152">
        <v>1</v>
      </c>
      <c r="E779" s="160">
        <v>3</v>
      </c>
      <c r="F779" s="154">
        <v>18.063470000000002</v>
      </c>
    </row>
    <row r="780" spans="1:6">
      <c r="A780" s="67" t="s">
        <v>767</v>
      </c>
      <c r="B780" s="123" t="s">
        <v>2496</v>
      </c>
      <c r="C780" s="106"/>
      <c r="D780" s="152">
        <v>1</v>
      </c>
      <c r="E780" s="160">
        <v>4</v>
      </c>
      <c r="F780" s="154">
        <v>18.96575</v>
      </c>
    </row>
    <row r="781" spans="1:6">
      <c r="A781" s="67" t="s">
        <v>767</v>
      </c>
      <c r="B781" s="123" t="s">
        <v>2497</v>
      </c>
      <c r="C781" s="106"/>
      <c r="D781" s="152">
        <v>1</v>
      </c>
      <c r="E781" s="160">
        <v>2</v>
      </c>
      <c r="F781" s="154">
        <v>17.26773</v>
      </c>
    </row>
    <row r="782" spans="1:6">
      <c r="A782" s="67" t="s">
        <v>767</v>
      </c>
      <c r="B782" s="123" t="s">
        <v>2498</v>
      </c>
      <c r="C782" s="106"/>
      <c r="D782" s="152">
        <v>1</v>
      </c>
      <c r="E782" s="160">
        <v>5</v>
      </c>
      <c r="F782" s="154">
        <v>17.267720000000001</v>
      </c>
    </row>
    <row r="783" spans="1:6">
      <c r="A783" s="67" t="s">
        <v>767</v>
      </c>
      <c r="B783" s="123" t="s">
        <v>2499</v>
      </c>
      <c r="C783" s="106"/>
      <c r="D783" s="152">
        <v>1</v>
      </c>
      <c r="E783" s="160">
        <v>4</v>
      </c>
      <c r="F783" s="154">
        <v>11.174620000000001</v>
      </c>
    </row>
    <row r="784" spans="1:6">
      <c r="A784" s="67" t="s">
        <v>767</v>
      </c>
      <c r="B784" s="123" t="s">
        <v>2500</v>
      </c>
      <c r="C784" s="106"/>
      <c r="D784" s="152">
        <v>1</v>
      </c>
      <c r="E784" s="160">
        <v>5</v>
      </c>
      <c r="F784" s="154">
        <v>12.121780000000001</v>
      </c>
    </row>
    <row r="785" spans="1:6">
      <c r="A785" s="67" t="s">
        <v>767</v>
      </c>
      <c r="B785" s="123" t="s">
        <v>2501</v>
      </c>
      <c r="C785" s="106"/>
      <c r="D785" s="152">
        <v>1</v>
      </c>
      <c r="E785" s="160">
        <v>7</v>
      </c>
      <c r="F785" s="154">
        <v>12.81246</v>
      </c>
    </row>
    <row r="786" spans="1:6">
      <c r="A786" s="67" t="s">
        <v>767</v>
      </c>
      <c r="B786" s="123" t="s">
        <v>2502</v>
      </c>
      <c r="C786" s="106"/>
      <c r="D786" s="152">
        <v>1</v>
      </c>
      <c r="E786" s="160">
        <v>2</v>
      </c>
      <c r="F786" s="154">
        <v>18.063369999999999</v>
      </c>
    </row>
    <row r="787" spans="1:6">
      <c r="A787" s="67" t="s">
        <v>767</v>
      </c>
      <c r="B787" s="123" t="s">
        <v>2503</v>
      </c>
      <c r="C787" s="106"/>
      <c r="D787" s="152">
        <v>1</v>
      </c>
      <c r="E787" s="160">
        <v>5</v>
      </c>
      <c r="F787" s="154">
        <v>11.970229999999999</v>
      </c>
    </row>
    <row r="788" spans="1:6">
      <c r="A788" s="67" t="s">
        <v>767</v>
      </c>
      <c r="B788" s="123" t="s">
        <v>2504</v>
      </c>
      <c r="C788" s="106"/>
      <c r="D788" s="152">
        <v>1</v>
      </c>
      <c r="E788" s="160">
        <v>4</v>
      </c>
      <c r="F788" s="154">
        <v>11.51699</v>
      </c>
    </row>
    <row r="789" spans="1:6">
      <c r="A789" s="67" t="s">
        <v>767</v>
      </c>
      <c r="B789" s="123" t="s">
        <v>2505</v>
      </c>
      <c r="C789" s="106"/>
      <c r="D789" s="152">
        <v>1</v>
      </c>
      <c r="E789" s="160">
        <v>5</v>
      </c>
      <c r="F789" s="154">
        <v>17.610099999999999</v>
      </c>
    </row>
    <row r="790" spans="1:6">
      <c r="A790" s="67" t="s">
        <v>767</v>
      </c>
      <c r="B790" s="123" t="s">
        <v>2506</v>
      </c>
      <c r="C790" s="106"/>
      <c r="D790" s="152">
        <v>1</v>
      </c>
      <c r="E790" s="160">
        <v>8</v>
      </c>
      <c r="F790" s="154">
        <v>11.5589</v>
      </c>
    </row>
    <row r="791" spans="1:6">
      <c r="A791" s="67" t="s">
        <v>767</v>
      </c>
      <c r="B791" s="123" t="s">
        <v>2507</v>
      </c>
      <c r="C791" s="106"/>
      <c r="D791" s="152">
        <v>1</v>
      </c>
      <c r="E791" s="160">
        <v>7</v>
      </c>
      <c r="F791" s="154">
        <v>11.701750000000001</v>
      </c>
    </row>
    <row r="792" spans="1:6">
      <c r="A792" s="67" t="s">
        <v>767</v>
      </c>
      <c r="B792" s="123" t="s">
        <v>2508</v>
      </c>
      <c r="C792" s="106"/>
      <c r="D792" s="152">
        <v>1</v>
      </c>
      <c r="E792" s="160">
        <v>3</v>
      </c>
      <c r="F792" s="154">
        <v>11.701750000000001</v>
      </c>
    </row>
    <row r="793" spans="1:6">
      <c r="A793" s="67" t="s">
        <v>767</v>
      </c>
      <c r="B793" s="123" t="s">
        <v>2509</v>
      </c>
      <c r="C793" s="106"/>
      <c r="D793" s="152">
        <v>1</v>
      </c>
      <c r="E793" s="160">
        <v>7</v>
      </c>
      <c r="F793" s="154">
        <v>11.516110000000001</v>
      </c>
    </row>
    <row r="794" spans="1:6">
      <c r="A794" s="67" t="s">
        <v>767</v>
      </c>
      <c r="B794" s="123" t="s">
        <v>2510</v>
      </c>
      <c r="C794" s="106"/>
      <c r="D794" s="152">
        <v>1</v>
      </c>
      <c r="E794" s="160">
        <v>2</v>
      </c>
      <c r="F794" s="154">
        <v>17.267720000000001</v>
      </c>
    </row>
    <row r="795" spans="1:6">
      <c r="A795" s="67" t="s">
        <v>767</v>
      </c>
      <c r="B795" s="123" t="s">
        <v>2511</v>
      </c>
      <c r="C795" s="106"/>
      <c r="D795" s="152">
        <v>1</v>
      </c>
      <c r="E795" s="160">
        <v>5</v>
      </c>
      <c r="F795" s="154">
        <v>17.609220000000001</v>
      </c>
    </row>
    <row r="796" spans="1:6">
      <c r="A796" s="67" t="s">
        <v>767</v>
      </c>
      <c r="B796" s="123" t="s">
        <v>2512</v>
      </c>
      <c r="C796" s="106"/>
      <c r="D796" s="152">
        <v>1</v>
      </c>
      <c r="E796" s="160">
        <v>5</v>
      </c>
      <c r="F796" s="154">
        <v>17.65194</v>
      </c>
    </row>
    <row r="797" spans="1:6">
      <c r="A797" s="67" t="s">
        <v>767</v>
      </c>
      <c r="B797" s="123" t="s">
        <v>2513</v>
      </c>
      <c r="C797" s="106"/>
      <c r="D797" s="152">
        <v>1</v>
      </c>
      <c r="E797" s="160">
        <v>7</v>
      </c>
      <c r="F797" s="154">
        <v>11.60042</v>
      </c>
    </row>
    <row r="798" spans="1:6">
      <c r="A798" s="67" t="s">
        <v>767</v>
      </c>
      <c r="B798" s="123" t="s">
        <v>1336</v>
      </c>
      <c r="C798" s="106"/>
      <c r="D798" s="152">
        <v>1</v>
      </c>
      <c r="E798" s="160">
        <v>7</v>
      </c>
      <c r="F798" s="154">
        <v>11.56316</v>
      </c>
    </row>
    <row r="799" spans="1:6">
      <c r="A799" s="67" t="s">
        <v>767</v>
      </c>
      <c r="B799" s="123" t="s">
        <v>2514</v>
      </c>
      <c r="C799" s="106"/>
      <c r="D799" s="152">
        <v>1</v>
      </c>
      <c r="E799" s="160">
        <v>3</v>
      </c>
      <c r="F799" s="154">
        <v>17.651869999999999</v>
      </c>
    </row>
    <row r="800" spans="1:6">
      <c r="A800" s="67" t="s">
        <v>767</v>
      </c>
      <c r="B800" s="123" t="s">
        <v>2515</v>
      </c>
      <c r="C800" s="106"/>
      <c r="D800" s="152">
        <v>1</v>
      </c>
      <c r="E800" s="160">
        <v>7</v>
      </c>
      <c r="F800" s="154">
        <v>17.81514</v>
      </c>
    </row>
    <row r="801" spans="1:6">
      <c r="A801" s="67" t="s">
        <v>767</v>
      </c>
      <c r="B801" s="123" t="s">
        <v>2516</v>
      </c>
      <c r="C801" s="106"/>
      <c r="D801" s="152">
        <v>1</v>
      </c>
      <c r="E801" s="160">
        <v>7</v>
      </c>
      <c r="F801" s="154">
        <v>17.65194</v>
      </c>
    </row>
    <row r="802" spans="1:6">
      <c r="A802" s="67" t="s">
        <v>767</v>
      </c>
      <c r="B802" s="123" t="s">
        <v>2517</v>
      </c>
      <c r="C802" s="106"/>
      <c r="D802" s="152">
        <v>1</v>
      </c>
      <c r="E802" s="160">
        <v>5</v>
      </c>
      <c r="F802" s="154">
        <v>17.653749999999999</v>
      </c>
    </row>
    <row r="803" spans="1:6">
      <c r="A803" s="67" t="s">
        <v>767</v>
      </c>
      <c r="B803" s="123" t="s">
        <v>2518</v>
      </c>
      <c r="C803" s="106"/>
      <c r="D803" s="152">
        <v>1</v>
      </c>
      <c r="E803" s="160">
        <v>4</v>
      </c>
      <c r="F803" s="154">
        <v>17.65194</v>
      </c>
    </row>
    <row r="804" spans="1:6">
      <c r="A804" s="67" t="s">
        <v>767</v>
      </c>
      <c r="B804" s="123" t="s">
        <v>2519</v>
      </c>
      <c r="C804" s="106"/>
      <c r="D804" s="152">
        <v>1</v>
      </c>
      <c r="E804" s="160">
        <v>5</v>
      </c>
      <c r="F804" s="154">
        <v>17.65194</v>
      </c>
    </row>
    <row r="805" spans="1:6">
      <c r="A805" s="67" t="s">
        <v>767</v>
      </c>
      <c r="B805" s="123" t="s">
        <v>2520</v>
      </c>
      <c r="C805" s="106"/>
      <c r="D805" s="152">
        <v>1</v>
      </c>
      <c r="E805" s="160">
        <v>5</v>
      </c>
      <c r="F805" s="154">
        <v>11.174610000000001</v>
      </c>
    </row>
    <row r="806" spans="1:6">
      <c r="A806" s="67" t="s">
        <v>767</v>
      </c>
      <c r="B806" s="123" t="s">
        <v>2521</v>
      </c>
      <c r="C806" s="106"/>
      <c r="D806" s="152">
        <v>1</v>
      </c>
      <c r="E806" s="160">
        <v>7</v>
      </c>
      <c r="F806" s="154">
        <v>11.174610000000001</v>
      </c>
    </row>
    <row r="807" spans="1:6">
      <c r="A807" s="67" t="s">
        <v>767</v>
      </c>
      <c r="B807" s="123" t="s">
        <v>2522</v>
      </c>
      <c r="C807" s="106"/>
      <c r="D807" s="152">
        <v>1</v>
      </c>
      <c r="E807" s="160">
        <v>3</v>
      </c>
      <c r="F807" s="154">
        <v>17.267720000000001</v>
      </c>
    </row>
    <row r="808" spans="1:6">
      <c r="A808" s="67" t="s">
        <v>767</v>
      </c>
      <c r="B808" s="123" t="s">
        <v>2523</v>
      </c>
      <c r="C808" s="106"/>
      <c r="D808" s="152">
        <v>1</v>
      </c>
      <c r="E808" s="160">
        <v>2</v>
      </c>
      <c r="F808" s="154">
        <v>14.73929</v>
      </c>
    </row>
    <row r="809" spans="1:6">
      <c r="A809" s="67" t="s">
        <v>767</v>
      </c>
      <c r="B809" s="123" t="s">
        <v>2524</v>
      </c>
      <c r="C809" s="106"/>
      <c r="D809" s="152">
        <v>1</v>
      </c>
      <c r="E809" s="160">
        <v>5</v>
      </c>
      <c r="F809" s="154">
        <v>17.707180000000001</v>
      </c>
    </row>
    <row r="810" spans="1:6">
      <c r="A810" s="67" t="s">
        <v>767</v>
      </c>
      <c r="B810" s="123" t="s">
        <v>2525</v>
      </c>
      <c r="C810" s="106"/>
      <c r="D810" s="152">
        <v>1</v>
      </c>
      <c r="E810" s="160">
        <v>10</v>
      </c>
      <c r="F810" s="154">
        <v>18.368490000000001</v>
      </c>
    </row>
    <row r="811" spans="1:6">
      <c r="A811" s="67" t="s">
        <v>767</v>
      </c>
      <c r="B811" s="123" t="s">
        <v>2526</v>
      </c>
      <c r="C811" s="106"/>
      <c r="D811" s="152">
        <v>1</v>
      </c>
      <c r="E811" s="160">
        <v>3</v>
      </c>
      <c r="F811" s="154">
        <v>17.267720000000001</v>
      </c>
    </row>
    <row r="812" spans="1:6">
      <c r="A812" s="67" t="s">
        <v>767</v>
      </c>
      <c r="B812" s="123" t="s">
        <v>2527</v>
      </c>
      <c r="C812" s="106"/>
      <c r="D812" s="152">
        <v>1</v>
      </c>
      <c r="E812" s="160">
        <v>2</v>
      </c>
      <c r="F812" s="154">
        <v>12.117659999999999</v>
      </c>
    </row>
    <row r="813" spans="1:6">
      <c r="A813" s="67" t="s">
        <v>767</v>
      </c>
      <c r="B813" s="123" t="s">
        <v>2528</v>
      </c>
      <c r="C813" s="106"/>
      <c r="D813" s="152">
        <v>1</v>
      </c>
      <c r="E813" s="160">
        <v>5</v>
      </c>
      <c r="F813" s="154">
        <v>11.174610000000001</v>
      </c>
    </row>
    <row r="814" spans="1:6">
      <c r="A814" s="67" t="s">
        <v>767</v>
      </c>
      <c r="B814" s="123" t="s">
        <v>2529</v>
      </c>
      <c r="C814" s="106"/>
      <c r="D814" s="152">
        <v>1</v>
      </c>
      <c r="E814" s="160">
        <v>3</v>
      </c>
      <c r="F814" s="154">
        <v>11.583819999999999</v>
      </c>
    </row>
    <row r="815" spans="1:6">
      <c r="A815" s="67" t="s">
        <v>767</v>
      </c>
      <c r="B815" s="123" t="s">
        <v>2530</v>
      </c>
      <c r="C815" s="106"/>
      <c r="D815" s="152">
        <v>1</v>
      </c>
      <c r="E815" s="160">
        <v>5</v>
      </c>
      <c r="F815" s="154">
        <v>17.262460000000001</v>
      </c>
    </row>
    <row r="816" spans="1:6">
      <c r="A816" s="67" t="s">
        <v>767</v>
      </c>
      <c r="B816" s="123" t="s">
        <v>2531</v>
      </c>
      <c r="C816" s="106"/>
      <c r="D816" s="152">
        <v>1</v>
      </c>
      <c r="E816" s="160">
        <v>4</v>
      </c>
      <c r="F816" s="154">
        <v>17.652259999999998</v>
      </c>
    </row>
    <row r="817" spans="1:6">
      <c r="A817" s="67" t="s">
        <v>767</v>
      </c>
      <c r="B817" s="123" t="s">
        <v>2532</v>
      </c>
      <c r="C817" s="106"/>
      <c r="D817" s="152">
        <v>1</v>
      </c>
      <c r="E817" s="160">
        <v>4</v>
      </c>
      <c r="F817" s="154">
        <v>11.576360000000001</v>
      </c>
    </row>
    <row r="818" spans="1:6">
      <c r="A818" s="67" t="s">
        <v>767</v>
      </c>
      <c r="B818" s="123" t="s">
        <v>2533</v>
      </c>
      <c r="C818" s="106"/>
      <c r="D818" s="152">
        <v>1</v>
      </c>
      <c r="E818" s="160">
        <v>2</v>
      </c>
      <c r="F818" s="154">
        <v>11.46008</v>
      </c>
    </row>
    <row r="819" spans="1:6">
      <c r="A819" s="67" t="s">
        <v>767</v>
      </c>
      <c r="B819" s="123" t="s">
        <v>2534</v>
      </c>
      <c r="C819" s="106"/>
      <c r="D819" s="152">
        <v>1</v>
      </c>
      <c r="E819" s="160">
        <v>3</v>
      </c>
      <c r="F819" s="154">
        <v>17.73113</v>
      </c>
    </row>
    <row r="820" spans="1:6">
      <c r="A820" s="67" t="s">
        <v>767</v>
      </c>
      <c r="B820" s="123" t="s">
        <v>2535</v>
      </c>
      <c r="C820" s="106"/>
      <c r="D820" s="152">
        <v>1</v>
      </c>
      <c r="E820" s="160">
        <v>5</v>
      </c>
      <c r="F820" s="154">
        <v>17.614709999999999</v>
      </c>
    </row>
    <row r="821" spans="1:6">
      <c r="A821" s="67" t="s">
        <v>767</v>
      </c>
      <c r="B821" s="123" t="s">
        <v>2536</v>
      </c>
      <c r="C821" s="106"/>
      <c r="D821" s="152">
        <v>1</v>
      </c>
      <c r="E821" s="160">
        <v>7</v>
      </c>
      <c r="F821" s="154">
        <v>17.262460000000001</v>
      </c>
    </row>
    <row r="822" spans="1:6">
      <c r="A822" s="67" t="s">
        <v>767</v>
      </c>
      <c r="B822" s="123" t="s">
        <v>2537</v>
      </c>
      <c r="C822" s="106"/>
      <c r="D822" s="152">
        <v>1</v>
      </c>
      <c r="E822" s="160">
        <v>7</v>
      </c>
      <c r="F822" s="154">
        <v>11.572190000000001</v>
      </c>
    </row>
    <row r="823" spans="1:6">
      <c r="A823" s="67" t="s">
        <v>767</v>
      </c>
      <c r="B823" s="123" t="s">
        <v>2538</v>
      </c>
      <c r="C823" s="106"/>
      <c r="D823" s="152">
        <v>1</v>
      </c>
      <c r="E823" s="160">
        <v>5</v>
      </c>
      <c r="F823" s="154">
        <v>11.067350000000001</v>
      </c>
    </row>
    <row r="824" spans="1:6">
      <c r="A824" s="67" t="s">
        <v>767</v>
      </c>
      <c r="B824" s="123" t="s">
        <v>2539</v>
      </c>
      <c r="C824" s="106"/>
      <c r="D824" s="152">
        <v>1</v>
      </c>
      <c r="E824" s="160">
        <v>5</v>
      </c>
      <c r="F824" s="154">
        <v>11.662940000000001</v>
      </c>
    </row>
    <row r="825" spans="1:6">
      <c r="A825" s="67" t="s">
        <v>767</v>
      </c>
      <c r="B825" s="123" t="s">
        <v>2540</v>
      </c>
      <c r="C825" s="106"/>
      <c r="D825" s="152">
        <v>1</v>
      </c>
      <c r="E825" s="160">
        <v>4</v>
      </c>
      <c r="F825" s="154">
        <v>11.067350000000001</v>
      </c>
    </row>
    <row r="826" spans="1:6">
      <c r="A826" s="67" t="s">
        <v>767</v>
      </c>
      <c r="B826" s="123" t="s">
        <v>2541</v>
      </c>
      <c r="C826" s="106"/>
      <c r="D826" s="152">
        <v>1</v>
      </c>
      <c r="E826" s="160">
        <v>3</v>
      </c>
      <c r="F826" s="154">
        <v>17.262460000000001</v>
      </c>
    </row>
    <row r="827" spans="1:6">
      <c r="A827" s="67" t="s">
        <v>767</v>
      </c>
      <c r="B827" s="123" t="s">
        <v>2478</v>
      </c>
      <c r="C827" s="106"/>
      <c r="D827" s="152">
        <v>1</v>
      </c>
      <c r="E827" s="160">
        <v>10</v>
      </c>
      <c r="F827" s="154">
        <v>11.067350000000001</v>
      </c>
    </row>
    <row r="828" spans="1:6" ht="47.25">
      <c r="A828" s="67" t="s">
        <v>767</v>
      </c>
      <c r="B828" s="155" t="s">
        <v>2542</v>
      </c>
      <c r="C828" s="106"/>
      <c r="D828" s="152">
        <v>1</v>
      </c>
      <c r="E828" s="160">
        <v>5</v>
      </c>
      <c r="F828" s="154">
        <v>11.174610000000001</v>
      </c>
    </row>
    <row r="829" spans="1:6">
      <c r="A829" s="67" t="s">
        <v>767</v>
      </c>
      <c r="B829" s="123" t="s">
        <v>2543</v>
      </c>
      <c r="C829" s="106"/>
      <c r="D829" s="152">
        <v>1</v>
      </c>
      <c r="E829" s="160">
        <v>5</v>
      </c>
      <c r="F829" s="154">
        <v>17.185939999999999</v>
      </c>
    </row>
    <row r="830" spans="1:6">
      <c r="A830" s="67" t="s">
        <v>767</v>
      </c>
      <c r="B830" s="123" t="s">
        <v>2544</v>
      </c>
      <c r="C830" s="106"/>
      <c r="D830" s="152">
        <v>1</v>
      </c>
      <c r="E830" s="160">
        <v>2</v>
      </c>
      <c r="F830" s="154">
        <v>11.067350000000001</v>
      </c>
    </row>
    <row r="831" spans="1:6">
      <c r="A831" s="67" t="s">
        <v>767</v>
      </c>
      <c r="B831" s="123" t="s">
        <v>2545</v>
      </c>
      <c r="C831" s="106"/>
      <c r="D831" s="152">
        <v>1</v>
      </c>
      <c r="E831" s="160">
        <v>3</v>
      </c>
      <c r="F831" s="154">
        <v>17.735759999999999</v>
      </c>
    </row>
    <row r="832" spans="1:6">
      <c r="A832" s="67" t="s">
        <v>767</v>
      </c>
      <c r="B832" s="123" t="s">
        <v>2546</v>
      </c>
      <c r="C832" s="106"/>
      <c r="D832" s="152">
        <v>1</v>
      </c>
      <c r="E832" s="160">
        <v>5</v>
      </c>
      <c r="F832" s="154">
        <v>17.525470000000002</v>
      </c>
    </row>
    <row r="833" spans="1:6">
      <c r="A833" s="67" t="s">
        <v>767</v>
      </c>
      <c r="B833" s="123" t="s">
        <v>2547</v>
      </c>
      <c r="C833" s="106"/>
      <c r="D833" s="152">
        <v>1</v>
      </c>
      <c r="E833" s="160">
        <v>2</v>
      </c>
      <c r="F833" s="154">
        <v>11.353530000000001</v>
      </c>
    </row>
    <row r="834" spans="1:6">
      <c r="A834" s="67" t="s">
        <v>767</v>
      </c>
      <c r="B834" s="123" t="s">
        <v>2548</v>
      </c>
      <c r="C834" s="106"/>
      <c r="D834" s="152">
        <v>1</v>
      </c>
      <c r="E834" s="123">
        <v>5</v>
      </c>
      <c r="F834" s="154">
        <v>11.503450000000001</v>
      </c>
    </row>
    <row r="835" spans="1:6">
      <c r="A835" s="67" t="s">
        <v>767</v>
      </c>
      <c r="B835" s="123" t="s">
        <v>2549</v>
      </c>
      <c r="C835" s="106"/>
      <c r="D835" s="152">
        <v>1</v>
      </c>
      <c r="E835" s="160">
        <v>2</v>
      </c>
      <c r="F835" s="154">
        <v>11.50257</v>
      </c>
    </row>
    <row r="836" spans="1:6">
      <c r="A836" s="67" t="s">
        <v>767</v>
      </c>
      <c r="B836" s="155" t="s">
        <v>2550</v>
      </c>
      <c r="C836" s="106"/>
      <c r="D836" s="152">
        <v>1</v>
      </c>
      <c r="E836" s="160">
        <v>1</v>
      </c>
      <c r="F836" s="154">
        <v>11.35765</v>
      </c>
    </row>
    <row r="837" spans="1:6">
      <c r="A837" s="67" t="s">
        <v>767</v>
      </c>
      <c r="B837" s="123" t="s">
        <v>2551</v>
      </c>
      <c r="C837" s="106"/>
      <c r="D837" s="152">
        <v>1</v>
      </c>
      <c r="E837" s="160">
        <v>3</v>
      </c>
      <c r="F837" s="154">
        <v>11.432690000000001</v>
      </c>
    </row>
    <row r="838" spans="1:6">
      <c r="A838" s="67" t="s">
        <v>767</v>
      </c>
      <c r="B838" s="123" t="s">
        <v>2552</v>
      </c>
      <c r="C838" s="106"/>
      <c r="D838" s="152">
        <v>1</v>
      </c>
      <c r="E838" s="160">
        <v>5</v>
      </c>
      <c r="F838" s="154">
        <v>11.42032</v>
      </c>
    </row>
    <row r="839" spans="1:6">
      <c r="A839" s="67" t="s">
        <v>767</v>
      </c>
      <c r="B839" s="123" t="s">
        <v>2553</v>
      </c>
      <c r="C839" s="106"/>
      <c r="D839" s="152">
        <v>1</v>
      </c>
      <c r="E839" s="160">
        <v>6</v>
      </c>
      <c r="F839" s="154">
        <v>17.484740000000002</v>
      </c>
    </row>
    <row r="840" spans="1:6">
      <c r="A840" s="67" t="s">
        <v>767</v>
      </c>
      <c r="B840" s="123" t="s">
        <v>2554</v>
      </c>
      <c r="C840" s="106"/>
      <c r="D840" s="152">
        <v>1</v>
      </c>
      <c r="E840" s="160">
        <v>5</v>
      </c>
      <c r="F840" s="154">
        <v>17.484740000000002</v>
      </c>
    </row>
    <row r="841" spans="1:6">
      <c r="A841" s="67" t="s">
        <v>767</v>
      </c>
      <c r="B841" s="123" t="s">
        <v>2555</v>
      </c>
      <c r="C841" s="106"/>
      <c r="D841" s="152">
        <v>1</v>
      </c>
      <c r="E841" s="160">
        <v>5</v>
      </c>
      <c r="F841" s="154">
        <v>17.992669999999997</v>
      </c>
    </row>
    <row r="842" spans="1:6">
      <c r="A842" s="67" t="s">
        <v>767</v>
      </c>
      <c r="B842" s="123" t="s">
        <v>2556</v>
      </c>
      <c r="C842" s="106"/>
      <c r="D842" s="152">
        <v>1</v>
      </c>
      <c r="E842" s="160">
        <v>1.5</v>
      </c>
      <c r="F842" s="154">
        <v>11.41685</v>
      </c>
    </row>
    <row r="843" spans="1:6">
      <c r="A843" s="67" t="s">
        <v>767</v>
      </c>
      <c r="B843" s="123" t="s">
        <v>2557</v>
      </c>
      <c r="C843" s="106"/>
      <c r="D843" s="152">
        <v>1</v>
      </c>
      <c r="E843" s="160">
        <v>2</v>
      </c>
      <c r="F843" s="154">
        <v>17.545169999999999</v>
      </c>
    </row>
    <row r="844" spans="1:6">
      <c r="A844" s="67" t="s">
        <v>767</v>
      </c>
      <c r="B844" s="123" t="s">
        <v>2558</v>
      </c>
      <c r="C844" s="106"/>
      <c r="D844" s="152">
        <v>1</v>
      </c>
      <c r="E844" s="160">
        <v>7</v>
      </c>
      <c r="F844" s="154">
        <v>11.379580000000001</v>
      </c>
    </row>
    <row r="845" spans="1:6">
      <c r="A845" s="67" t="s">
        <v>767</v>
      </c>
      <c r="B845" s="123" t="s">
        <v>2559</v>
      </c>
      <c r="C845" s="106"/>
      <c r="D845" s="152">
        <v>1</v>
      </c>
      <c r="E845" s="160">
        <v>3</v>
      </c>
      <c r="F845" s="154">
        <v>17.62433</v>
      </c>
    </row>
    <row r="846" spans="1:6">
      <c r="A846" s="67" t="s">
        <v>767</v>
      </c>
      <c r="B846" s="123" t="s">
        <v>2560</v>
      </c>
      <c r="C846" s="106"/>
      <c r="D846" s="152">
        <v>1</v>
      </c>
      <c r="E846" s="160">
        <v>5</v>
      </c>
      <c r="F846" s="154">
        <v>12.870889999999999</v>
      </c>
    </row>
    <row r="847" spans="1:6">
      <c r="A847" s="67" t="s">
        <v>767</v>
      </c>
      <c r="B847" s="123" t="s">
        <v>2561</v>
      </c>
      <c r="C847" s="106"/>
      <c r="D847" s="152">
        <v>1</v>
      </c>
      <c r="E847" s="160">
        <v>2</v>
      </c>
      <c r="F847" s="154">
        <v>11.57213</v>
      </c>
    </row>
    <row r="848" spans="1:6">
      <c r="A848" s="67" t="s">
        <v>767</v>
      </c>
      <c r="B848" s="123" t="s">
        <v>2562</v>
      </c>
      <c r="C848" s="106"/>
      <c r="D848" s="152">
        <v>1</v>
      </c>
      <c r="E848" s="160">
        <v>3</v>
      </c>
      <c r="F848" s="154">
        <v>11.532020000000001</v>
      </c>
    </row>
    <row r="849" spans="1:6">
      <c r="A849" s="67" t="s">
        <v>767</v>
      </c>
      <c r="B849" s="123" t="s">
        <v>2563</v>
      </c>
      <c r="C849" s="106"/>
      <c r="D849" s="152">
        <v>1</v>
      </c>
      <c r="E849" s="160">
        <v>2</v>
      </c>
      <c r="F849" s="154">
        <v>17.507909999999999</v>
      </c>
    </row>
    <row r="850" spans="1:6">
      <c r="A850" s="67" t="s">
        <v>767</v>
      </c>
      <c r="B850" s="123" t="s">
        <v>2564</v>
      </c>
      <c r="C850" s="106"/>
      <c r="D850" s="152">
        <v>1</v>
      </c>
      <c r="E850" s="160">
        <v>3</v>
      </c>
      <c r="F850" s="154">
        <v>17.660349999999998</v>
      </c>
    </row>
    <row r="851" spans="1:6">
      <c r="A851" s="67" t="s">
        <v>767</v>
      </c>
      <c r="B851" s="123" t="s">
        <v>2565</v>
      </c>
      <c r="C851" s="106"/>
      <c r="D851" s="152">
        <v>1</v>
      </c>
      <c r="E851" s="160">
        <v>7</v>
      </c>
      <c r="F851" s="154">
        <v>11.65742</v>
      </c>
    </row>
    <row r="852" spans="1:6">
      <c r="A852" s="67" t="s">
        <v>767</v>
      </c>
      <c r="B852" s="123" t="s">
        <v>2566</v>
      </c>
      <c r="C852" s="106"/>
      <c r="D852" s="152">
        <v>1</v>
      </c>
      <c r="E852" s="160">
        <v>5</v>
      </c>
      <c r="F852" s="154">
        <v>17.702259999999999</v>
      </c>
    </row>
    <row r="853" spans="1:6">
      <c r="A853" s="67" t="s">
        <v>767</v>
      </c>
      <c r="B853" s="123" t="s">
        <v>2567</v>
      </c>
      <c r="C853" s="106"/>
      <c r="D853" s="152">
        <v>1</v>
      </c>
      <c r="E853" s="160">
        <v>5</v>
      </c>
      <c r="F853" s="154">
        <v>17.630119999999998</v>
      </c>
    </row>
    <row r="854" spans="1:6">
      <c r="A854" s="67" t="s">
        <v>767</v>
      </c>
      <c r="B854" s="123" t="s">
        <v>2568</v>
      </c>
      <c r="C854" s="106"/>
      <c r="D854" s="152">
        <v>1</v>
      </c>
      <c r="E854" s="160">
        <v>7</v>
      </c>
      <c r="F854" s="154">
        <v>17.630119999999998</v>
      </c>
    </row>
    <row r="855" spans="1:6">
      <c r="A855" s="67" t="s">
        <v>767</v>
      </c>
      <c r="B855" s="123" t="s">
        <v>2569</v>
      </c>
      <c r="C855" s="106"/>
      <c r="D855" s="152">
        <v>1</v>
      </c>
      <c r="E855" s="160">
        <v>2</v>
      </c>
      <c r="F855" s="154">
        <v>11.501790000000002</v>
      </c>
    </row>
    <row r="856" spans="1:6">
      <c r="A856" s="67" t="s">
        <v>767</v>
      </c>
      <c r="B856" s="123" t="s">
        <v>2570</v>
      </c>
      <c r="C856" s="106"/>
      <c r="D856" s="152">
        <v>1</v>
      </c>
      <c r="E856" s="160">
        <v>5</v>
      </c>
      <c r="F856" s="154">
        <v>11.50347</v>
      </c>
    </row>
    <row r="857" spans="1:6">
      <c r="A857" s="67" t="s">
        <v>767</v>
      </c>
      <c r="B857" s="123" t="s">
        <v>2571</v>
      </c>
      <c r="C857" s="106"/>
      <c r="D857" s="152">
        <v>1</v>
      </c>
      <c r="E857" s="160">
        <v>2</v>
      </c>
      <c r="F857" s="154">
        <v>11.900709999999998</v>
      </c>
    </row>
    <row r="858" spans="1:6">
      <c r="A858" s="67" t="s">
        <v>767</v>
      </c>
      <c r="B858" s="123" t="s">
        <v>2572</v>
      </c>
      <c r="C858" s="106"/>
      <c r="D858" s="152">
        <v>1</v>
      </c>
      <c r="E858" s="160">
        <v>3</v>
      </c>
      <c r="F858" s="154">
        <v>17.60155</v>
      </c>
    </row>
    <row r="859" spans="1:6">
      <c r="A859" s="67" t="s">
        <v>767</v>
      </c>
      <c r="B859" s="123" t="s">
        <v>2573</v>
      </c>
      <c r="C859" s="106"/>
      <c r="D859" s="152">
        <v>1</v>
      </c>
      <c r="E859" s="160">
        <v>3</v>
      </c>
      <c r="F859" s="154">
        <v>11.74253</v>
      </c>
    </row>
    <row r="860" spans="1:6">
      <c r="A860" s="67" t="s">
        <v>767</v>
      </c>
      <c r="B860" s="123" t="s">
        <v>2574</v>
      </c>
      <c r="C860" s="106"/>
      <c r="D860" s="152">
        <v>1</v>
      </c>
      <c r="E860" s="160">
        <v>5</v>
      </c>
      <c r="F860" s="154">
        <v>17.690830000000002</v>
      </c>
    </row>
    <row r="861" spans="1:6">
      <c r="A861" s="67" t="s">
        <v>767</v>
      </c>
      <c r="B861" s="123" t="s">
        <v>2575</v>
      </c>
      <c r="C861" s="106"/>
      <c r="D861" s="152">
        <v>1</v>
      </c>
      <c r="E861" s="160">
        <v>3</v>
      </c>
      <c r="F861" s="154">
        <v>11.601469999999999</v>
      </c>
    </row>
    <row r="862" spans="1:6">
      <c r="A862" s="67" t="s">
        <v>767</v>
      </c>
      <c r="B862" s="123" t="s">
        <v>2576</v>
      </c>
      <c r="C862" s="106"/>
      <c r="D862" s="152">
        <v>1</v>
      </c>
      <c r="E862" s="160">
        <v>5</v>
      </c>
      <c r="F862" s="154">
        <v>17.729740000000003</v>
      </c>
    </row>
    <row r="863" spans="1:6">
      <c r="A863" s="67" t="s">
        <v>767</v>
      </c>
      <c r="B863" s="163" t="s">
        <v>2577</v>
      </c>
      <c r="C863" s="106"/>
      <c r="D863" s="152">
        <v>1</v>
      </c>
      <c r="E863" s="160">
        <v>1</v>
      </c>
      <c r="F863" s="154">
        <v>17.85173</v>
      </c>
    </row>
    <row r="864" spans="1:6">
      <c r="A864" s="67" t="s">
        <v>767</v>
      </c>
      <c r="B864" s="123" t="s">
        <v>2578</v>
      </c>
      <c r="C864" s="106"/>
      <c r="D864" s="152">
        <v>1</v>
      </c>
      <c r="E864" s="160">
        <v>4</v>
      </c>
      <c r="F864" s="154">
        <v>17.96649</v>
      </c>
    </row>
    <row r="865" spans="1:6">
      <c r="A865" s="67" t="s">
        <v>767</v>
      </c>
      <c r="B865" s="123" t="s">
        <v>2579</v>
      </c>
      <c r="C865" s="106"/>
      <c r="D865" s="152">
        <v>1</v>
      </c>
      <c r="E865" s="160">
        <v>2</v>
      </c>
      <c r="F865" s="154">
        <v>11.39288</v>
      </c>
    </row>
    <row r="866" spans="1:6">
      <c r="A866" s="67" t="s">
        <v>767</v>
      </c>
      <c r="B866" s="123" t="s">
        <v>2580</v>
      </c>
      <c r="C866" s="106"/>
      <c r="D866" s="152">
        <v>1</v>
      </c>
      <c r="E866" s="160">
        <v>2</v>
      </c>
      <c r="F866" s="154">
        <v>11.39288</v>
      </c>
    </row>
    <row r="867" spans="1:6">
      <c r="A867" s="67" t="s">
        <v>767</v>
      </c>
      <c r="B867" s="123" t="s">
        <v>2581</v>
      </c>
      <c r="C867" s="106"/>
      <c r="D867" s="152">
        <v>1</v>
      </c>
      <c r="E867" s="160">
        <v>5</v>
      </c>
      <c r="F867" s="154">
        <v>17.734439999999999</v>
      </c>
    </row>
    <row r="868" spans="1:6">
      <c r="A868" s="67" t="s">
        <v>767</v>
      </c>
      <c r="B868" s="123" t="s">
        <v>2582</v>
      </c>
      <c r="C868" s="106"/>
      <c r="D868" s="152">
        <v>1</v>
      </c>
      <c r="E868" s="160">
        <v>5</v>
      </c>
      <c r="F868" s="154">
        <v>17.705950000000001</v>
      </c>
    </row>
    <row r="869" spans="1:6">
      <c r="A869" s="67" t="s">
        <v>767</v>
      </c>
      <c r="B869" s="123" t="s">
        <v>2583</v>
      </c>
      <c r="C869" s="106"/>
      <c r="D869" s="152">
        <v>1</v>
      </c>
      <c r="E869" s="160">
        <v>7</v>
      </c>
      <c r="F869" s="154">
        <v>11.134129999999999</v>
      </c>
    </row>
    <row r="870" spans="1:6">
      <c r="A870" s="67" t="s">
        <v>767</v>
      </c>
      <c r="B870" s="123" t="s">
        <v>2584</v>
      </c>
      <c r="C870" s="106"/>
      <c r="D870" s="152">
        <v>1</v>
      </c>
      <c r="E870" s="160">
        <v>3</v>
      </c>
      <c r="F870" s="154">
        <v>11.474740000000001</v>
      </c>
    </row>
    <row r="871" spans="1:6">
      <c r="A871" s="67" t="s">
        <v>767</v>
      </c>
      <c r="B871" s="123" t="s">
        <v>2585</v>
      </c>
      <c r="C871" s="106"/>
      <c r="D871" s="152">
        <v>1</v>
      </c>
      <c r="E871" s="160">
        <v>3</v>
      </c>
      <c r="F871" s="154">
        <v>11.70233</v>
      </c>
    </row>
    <row r="872" spans="1:6">
      <c r="A872" s="67" t="s">
        <v>767</v>
      </c>
      <c r="B872" s="123" t="s">
        <v>2586</v>
      </c>
      <c r="C872" s="106"/>
      <c r="D872" s="152">
        <v>1</v>
      </c>
      <c r="E872" s="160">
        <v>3</v>
      </c>
      <c r="F872" s="154">
        <v>11.731950000000001</v>
      </c>
    </row>
    <row r="873" spans="1:6">
      <c r="A873" s="67" t="s">
        <v>767</v>
      </c>
      <c r="B873" s="123" t="s">
        <v>2587</v>
      </c>
      <c r="C873" s="106"/>
      <c r="D873" s="152">
        <v>1</v>
      </c>
      <c r="E873" s="160">
        <v>3</v>
      </c>
      <c r="F873" s="154">
        <v>11.134139999999999</v>
      </c>
    </row>
    <row r="874" spans="1:6">
      <c r="A874" s="67" t="s">
        <v>767</v>
      </c>
      <c r="B874" s="123" t="s">
        <v>2588</v>
      </c>
      <c r="C874" s="106"/>
      <c r="D874" s="152">
        <v>1</v>
      </c>
      <c r="E874" s="160">
        <v>4</v>
      </c>
      <c r="F874" s="154">
        <v>11.867190000000001</v>
      </c>
    </row>
    <row r="875" spans="1:6">
      <c r="A875" s="67" t="s">
        <v>767</v>
      </c>
      <c r="B875" s="123" t="s">
        <v>2589</v>
      </c>
      <c r="C875" s="106"/>
      <c r="D875" s="152">
        <v>1</v>
      </c>
      <c r="E875" s="160">
        <v>2</v>
      </c>
      <c r="F875" s="154">
        <v>11.900840000000001</v>
      </c>
    </row>
    <row r="876" spans="1:6">
      <c r="A876" s="67" t="s">
        <v>767</v>
      </c>
      <c r="B876" s="123" t="s">
        <v>2590</v>
      </c>
      <c r="C876" s="106"/>
      <c r="D876" s="152">
        <v>1</v>
      </c>
      <c r="E876" s="160">
        <v>5</v>
      </c>
      <c r="F876" s="154">
        <v>11.503459999999999</v>
      </c>
    </row>
    <row r="877" spans="1:6">
      <c r="A877" s="67" t="s">
        <v>767</v>
      </c>
      <c r="B877" s="164" t="s">
        <v>2591</v>
      </c>
      <c r="C877" s="106"/>
      <c r="D877" s="152">
        <v>1</v>
      </c>
      <c r="E877" s="160">
        <v>5</v>
      </c>
      <c r="F877" s="154">
        <v>11.863950000000001</v>
      </c>
    </row>
    <row r="878" spans="1:6">
      <c r="A878" s="67" t="s">
        <v>767</v>
      </c>
      <c r="B878" s="123" t="s">
        <v>2592</v>
      </c>
      <c r="C878" s="106"/>
      <c r="D878" s="152">
        <v>1</v>
      </c>
      <c r="E878" s="160">
        <v>3</v>
      </c>
      <c r="F878" s="154">
        <v>11.410020000000001</v>
      </c>
    </row>
    <row r="879" spans="1:6">
      <c r="A879" s="67" t="s">
        <v>767</v>
      </c>
      <c r="B879" s="123" t="s">
        <v>79</v>
      </c>
      <c r="C879" s="106"/>
      <c r="D879" s="152">
        <v>1</v>
      </c>
      <c r="E879" s="160">
        <v>7</v>
      </c>
      <c r="F879" s="154">
        <v>11.900840000000001</v>
      </c>
    </row>
    <row r="880" spans="1:6">
      <c r="A880" s="67" t="s">
        <v>767</v>
      </c>
      <c r="B880" s="123" t="s">
        <v>2593</v>
      </c>
      <c r="C880" s="106"/>
      <c r="D880" s="152">
        <v>1</v>
      </c>
      <c r="E880" s="160">
        <v>4</v>
      </c>
      <c r="F880" s="154">
        <v>11.867180000000001</v>
      </c>
    </row>
    <row r="881" spans="1:6">
      <c r="A881" s="67" t="s">
        <v>767</v>
      </c>
      <c r="B881" s="123" t="s">
        <v>2594</v>
      </c>
      <c r="C881" s="106"/>
      <c r="D881" s="152">
        <v>1</v>
      </c>
      <c r="E881" s="160">
        <v>5</v>
      </c>
      <c r="F881" s="154">
        <v>11.134139999999999</v>
      </c>
    </row>
    <row r="882" spans="1:6">
      <c r="A882" s="67" t="s">
        <v>767</v>
      </c>
      <c r="B882" s="123" t="s">
        <v>2595</v>
      </c>
      <c r="C882" s="106"/>
      <c r="D882" s="152">
        <v>1</v>
      </c>
      <c r="E882" s="160">
        <v>5</v>
      </c>
      <c r="F882" s="154">
        <v>17.692550000000001</v>
      </c>
    </row>
    <row r="883" spans="1:6">
      <c r="A883" s="67" t="s">
        <v>767</v>
      </c>
      <c r="B883" s="123" t="s">
        <v>2596</v>
      </c>
      <c r="C883" s="106"/>
      <c r="D883" s="152">
        <v>1</v>
      </c>
      <c r="E883" s="160">
        <v>3</v>
      </c>
      <c r="F883" s="154">
        <v>11.45054</v>
      </c>
    </row>
    <row r="884" spans="1:6">
      <c r="A884" s="67" t="s">
        <v>767</v>
      </c>
      <c r="B884" s="123" t="s">
        <v>2597</v>
      </c>
      <c r="C884" s="106"/>
      <c r="D884" s="152">
        <v>1</v>
      </c>
      <c r="E884" s="160">
        <v>2.5</v>
      </c>
      <c r="F884" s="154">
        <v>11.792629999999999</v>
      </c>
    </row>
    <row r="885" spans="1:6">
      <c r="A885" s="67" t="s">
        <v>767</v>
      </c>
      <c r="B885" s="123" t="s">
        <v>2598</v>
      </c>
      <c r="C885" s="106"/>
      <c r="D885" s="152">
        <v>1</v>
      </c>
      <c r="E885" s="160">
        <v>4</v>
      </c>
      <c r="F885" s="154">
        <v>11.418149999999999</v>
      </c>
    </row>
    <row r="886" spans="1:6">
      <c r="A886" s="67" t="s">
        <v>767</v>
      </c>
      <c r="B886" s="123" t="s">
        <v>2599</v>
      </c>
      <c r="C886" s="106"/>
      <c r="D886" s="152">
        <v>1</v>
      </c>
      <c r="E886" s="160">
        <v>2</v>
      </c>
      <c r="F886" s="154">
        <v>11.84243</v>
      </c>
    </row>
    <row r="887" spans="1:6">
      <c r="A887" s="67" t="s">
        <v>767</v>
      </c>
      <c r="B887" s="123" t="s">
        <v>2600</v>
      </c>
      <c r="C887" s="106"/>
      <c r="D887" s="152">
        <v>1</v>
      </c>
      <c r="E887" s="160">
        <v>5</v>
      </c>
      <c r="F887" s="154">
        <v>11.70393</v>
      </c>
    </row>
    <row r="888" spans="1:6">
      <c r="A888" s="67" t="s">
        <v>767</v>
      </c>
      <c r="B888" s="123" t="s">
        <v>2601</v>
      </c>
      <c r="C888" s="106"/>
      <c r="D888" s="152">
        <v>1</v>
      </c>
      <c r="E888" s="160">
        <v>5</v>
      </c>
      <c r="F888" s="154">
        <v>11.45054</v>
      </c>
    </row>
    <row r="889" spans="1:6">
      <c r="A889" s="67" t="s">
        <v>767</v>
      </c>
      <c r="B889" s="155" t="s">
        <v>2602</v>
      </c>
      <c r="C889" s="106"/>
      <c r="D889" s="152">
        <v>1</v>
      </c>
      <c r="E889" s="160">
        <v>7</v>
      </c>
      <c r="F889" s="154">
        <v>11.45055</v>
      </c>
    </row>
    <row r="890" spans="1:6">
      <c r="A890" s="67" t="s">
        <v>767</v>
      </c>
      <c r="B890" s="123" t="s">
        <v>2603</v>
      </c>
      <c r="C890" s="106"/>
      <c r="D890" s="152">
        <v>1</v>
      </c>
      <c r="E890" s="160">
        <v>5</v>
      </c>
      <c r="F890" s="154">
        <v>11.38627</v>
      </c>
    </row>
    <row r="891" spans="1:6">
      <c r="A891" s="67" t="s">
        <v>767</v>
      </c>
      <c r="B891" s="123" t="s">
        <v>2604</v>
      </c>
      <c r="C891" s="106"/>
      <c r="D891" s="152">
        <v>1</v>
      </c>
      <c r="E891" s="160">
        <v>2</v>
      </c>
      <c r="F891" s="154">
        <v>11.067350000000001</v>
      </c>
    </row>
    <row r="892" spans="1:6">
      <c r="A892" s="67" t="s">
        <v>767</v>
      </c>
      <c r="B892" s="123" t="s">
        <v>2605</v>
      </c>
      <c r="C892" s="106"/>
      <c r="D892" s="152">
        <v>1</v>
      </c>
      <c r="E892" s="160">
        <v>5</v>
      </c>
      <c r="F892" s="154">
        <v>17.262460000000001</v>
      </c>
    </row>
    <row r="893" spans="1:6">
      <c r="A893" s="67" t="s">
        <v>767</v>
      </c>
      <c r="B893" s="123" t="s">
        <v>2606</v>
      </c>
      <c r="C893" s="106"/>
      <c r="D893" s="152">
        <v>1</v>
      </c>
      <c r="E893" s="160">
        <v>2</v>
      </c>
      <c r="F893" s="154">
        <v>11.134129999999999</v>
      </c>
    </row>
    <row r="894" spans="1:6">
      <c r="A894" s="67" t="s">
        <v>767</v>
      </c>
      <c r="B894" s="123" t="s">
        <v>2607</v>
      </c>
      <c r="C894" s="106"/>
      <c r="D894" s="152">
        <v>1</v>
      </c>
      <c r="E894" s="160">
        <v>5</v>
      </c>
      <c r="F894" s="154">
        <v>11.507879999999998</v>
      </c>
    </row>
    <row r="895" spans="1:6">
      <c r="A895" s="67" t="s">
        <v>767</v>
      </c>
      <c r="B895" s="123" t="s">
        <v>2608</v>
      </c>
      <c r="C895" s="106"/>
      <c r="D895" s="152">
        <v>1</v>
      </c>
      <c r="E895" s="160">
        <v>2</v>
      </c>
      <c r="F895" s="154">
        <v>17.262460000000001</v>
      </c>
    </row>
    <row r="896" spans="1:6">
      <c r="A896" s="67" t="s">
        <v>767</v>
      </c>
      <c r="B896" s="123" t="s">
        <v>2609</v>
      </c>
      <c r="C896" s="106"/>
      <c r="D896" s="152">
        <v>1</v>
      </c>
      <c r="E896" s="160">
        <v>3</v>
      </c>
      <c r="F896" s="154">
        <v>11.134139999999999</v>
      </c>
    </row>
    <row r="897" spans="1:6">
      <c r="A897" s="67" t="s">
        <v>767</v>
      </c>
      <c r="B897" s="123" t="s">
        <v>2610</v>
      </c>
      <c r="C897" s="106"/>
      <c r="D897" s="152">
        <v>1</v>
      </c>
      <c r="E897" s="160">
        <v>5</v>
      </c>
      <c r="F897" s="154">
        <v>11.632959999999999</v>
      </c>
    </row>
    <row r="898" spans="1:6">
      <c r="A898" s="67" t="s">
        <v>767</v>
      </c>
      <c r="B898" s="123" t="s">
        <v>2611</v>
      </c>
      <c r="C898" s="106"/>
      <c r="D898" s="152">
        <v>1</v>
      </c>
      <c r="E898" s="160">
        <v>5</v>
      </c>
      <c r="F898" s="154">
        <v>11.26676</v>
      </c>
    </row>
    <row r="899" spans="1:6">
      <c r="A899" s="67" t="s">
        <v>767</v>
      </c>
      <c r="B899" s="123" t="s">
        <v>2612</v>
      </c>
      <c r="C899" s="106"/>
      <c r="D899" s="152">
        <v>1</v>
      </c>
      <c r="E899" s="160">
        <v>10</v>
      </c>
      <c r="F899" s="154">
        <v>11.34648</v>
      </c>
    </row>
    <row r="900" spans="1:6">
      <c r="A900" s="67" t="s">
        <v>767</v>
      </c>
      <c r="B900" s="123" t="s">
        <v>2613</v>
      </c>
      <c r="C900" s="106"/>
      <c r="D900" s="152">
        <v>1</v>
      </c>
      <c r="E900" s="160">
        <v>5</v>
      </c>
      <c r="F900" s="154">
        <v>17.573720000000002</v>
      </c>
    </row>
    <row r="901" spans="1:6">
      <c r="A901" s="67" t="s">
        <v>767</v>
      </c>
      <c r="B901" s="123" t="s">
        <v>2614</v>
      </c>
      <c r="C901" s="106"/>
      <c r="D901" s="152">
        <v>1</v>
      </c>
      <c r="E901" s="160">
        <v>3</v>
      </c>
      <c r="F901" s="154">
        <v>17.64161</v>
      </c>
    </row>
    <row r="902" spans="1:6">
      <c r="A902" s="67" t="s">
        <v>767</v>
      </c>
      <c r="B902" s="123" t="s">
        <v>2615</v>
      </c>
      <c r="C902" s="106"/>
      <c r="D902" s="152">
        <v>1</v>
      </c>
      <c r="E902" s="160">
        <v>1.5</v>
      </c>
      <c r="F902" s="154">
        <v>11.493120000000001</v>
      </c>
    </row>
    <row r="903" spans="1:6">
      <c r="A903" s="67" t="s">
        <v>767</v>
      </c>
      <c r="B903" s="123" t="s">
        <v>2616</v>
      </c>
      <c r="C903" s="106"/>
      <c r="D903" s="152">
        <v>1</v>
      </c>
      <c r="E903" s="160">
        <v>1</v>
      </c>
      <c r="F903" s="154">
        <v>11.092829999999999</v>
      </c>
    </row>
    <row r="904" spans="1:6">
      <c r="A904" s="67" t="s">
        <v>767</v>
      </c>
      <c r="B904" s="123" t="s">
        <v>2617</v>
      </c>
      <c r="C904" s="106"/>
      <c r="D904" s="152">
        <v>1</v>
      </c>
      <c r="E904" s="160">
        <v>7</v>
      </c>
      <c r="F904" s="154">
        <v>11.53126</v>
      </c>
    </row>
    <row r="905" spans="1:6">
      <c r="A905" s="67" t="s">
        <v>767</v>
      </c>
      <c r="B905" s="123" t="s">
        <v>2618</v>
      </c>
      <c r="C905" s="106"/>
      <c r="D905" s="152">
        <v>1</v>
      </c>
      <c r="E905" s="160">
        <v>5</v>
      </c>
      <c r="F905" s="154">
        <v>11.067350000000001</v>
      </c>
    </row>
    <row r="906" spans="1:6">
      <c r="A906" s="67" t="s">
        <v>767</v>
      </c>
      <c r="B906" s="123" t="s">
        <v>2619</v>
      </c>
      <c r="C906" s="106"/>
      <c r="D906" s="152">
        <v>1</v>
      </c>
      <c r="E906" s="160">
        <v>5</v>
      </c>
      <c r="F906" s="154">
        <v>17.262460000000001</v>
      </c>
    </row>
    <row r="907" spans="1:6">
      <c r="A907" s="67" t="s">
        <v>767</v>
      </c>
      <c r="B907" s="123" t="s">
        <v>2620</v>
      </c>
      <c r="C907" s="106"/>
      <c r="D907" s="152">
        <v>1</v>
      </c>
      <c r="E907" s="160">
        <v>2</v>
      </c>
      <c r="F907" s="154">
        <v>11.067350000000001</v>
      </c>
    </row>
    <row r="908" spans="1:6">
      <c r="A908" s="67" t="s">
        <v>767</v>
      </c>
      <c r="B908" s="123" t="s">
        <v>2621</v>
      </c>
      <c r="C908" s="106"/>
      <c r="D908" s="152">
        <v>1</v>
      </c>
      <c r="E908" s="160">
        <v>5</v>
      </c>
      <c r="F908" s="154">
        <v>11.067350000000001</v>
      </c>
    </row>
    <row r="909" spans="1:6">
      <c r="A909" s="67" t="s">
        <v>767</v>
      </c>
      <c r="B909" s="123" t="s">
        <v>2622</v>
      </c>
      <c r="C909" s="106"/>
      <c r="D909" s="152">
        <v>1</v>
      </c>
      <c r="E909" s="160">
        <v>2</v>
      </c>
      <c r="F909" s="154">
        <v>17.262460000000001</v>
      </c>
    </row>
    <row r="910" spans="1:6">
      <c r="A910" s="67" t="s">
        <v>767</v>
      </c>
      <c r="B910" s="123" t="s">
        <v>2623</v>
      </c>
      <c r="C910" s="106"/>
      <c r="D910" s="152">
        <v>1</v>
      </c>
      <c r="E910" s="160">
        <v>3</v>
      </c>
      <c r="F910" s="154">
        <v>11.738299999999999</v>
      </c>
    </row>
    <row r="911" spans="1:6">
      <c r="A911" s="67" t="s">
        <v>767</v>
      </c>
      <c r="B911" s="123" t="s">
        <v>2624</v>
      </c>
      <c r="C911" s="106"/>
      <c r="D911" s="152">
        <v>1</v>
      </c>
      <c r="E911" s="160">
        <v>7</v>
      </c>
      <c r="F911" s="154">
        <v>11.738329999999999</v>
      </c>
    </row>
    <row r="912" spans="1:6">
      <c r="A912" s="67" t="s">
        <v>767</v>
      </c>
      <c r="B912" s="123" t="s">
        <v>2625</v>
      </c>
      <c r="C912" s="106"/>
      <c r="D912" s="152">
        <v>1</v>
      </c>
      <c r="E912" s="160">
        <v>1</v>
      </c>
      <c r="F912" s="154">
        <v>11.79594</v>
      </c>
    </row>
    <row r="913" spans="1:6">
      <c r="A913" s="67" t="s">
        <v>767</v>
      </c>
      <c r="B913" s="123" t="s">
        <v>2626</v>
      </c>
      <c r="C913" s="106"/>
      <c r="D913" s="152">
        <v>1</v>
      </c>
      <c r="E913" s="160">
        <v>5</v>
      </c>
      <c r="F913" s="154">
        <v>11.067350000000001</v>
      </c>
    </row>
    <row r="914" spans="1:6">
      <c r="A914" s="67" t="s">
        <v>767</v>
      </c>
      <c r="B914" s="123" t="s">
        <v>2627</v>
      </c>
      <c r="C914" s="106"/>
      <c r="D914" s="152">
        <v>1</v>
      </c>
      <c r="E914" s="160">
        <v>5</v>
      </c>
      <c r="F914" s="154">
        <v>17.645240000000001</v>
      </c>
    </row>
    <row r="915" spans="1:6">
      <c r="A915" s="67" t="s">
        <v>767</v>
      </c>
      <c r="B915" s="123" t="s">
        <v>2628</v>
      </c>
      <c r="C915" s="106"/>
      <c r="D915" s="152">
        <v>1</v>
      </c>
      <c r="E915" s="160">
        <v>5</v>
      </c>
      <c r="F915" s="154">
        <v>11.067350000000001</v>
      </c>
    </row>
    <row r="916" spans="1:6">
      <c r="A916" s="67" t="s">
        <v>767</v>
      </c>
      <c r="B916" s="123" t="s">
        <v>2629</v>
      </c>
      <c r="C916" s="106"/>
      <c r="D916" s="152">
        <v>1</v>
      </c>
      <c r="E916" s="160">
        <v>3</v>
      </c>
      <c r="F916" s="154">
        <v>17.670180000000002</v>
      </c>
    </row>
    <row r="917" spans="1:6">
      <c r="A917" s="67" t="s">
        <v>767</v>
      </c>
      <c r="B917" s="123" t="s">
        <v>2630</v>
      </c>
      <c r="C917" s="106"/>
      <c r="D917" s="152">
        <v>1</v>
      </c>
      <c r="E917" s="160">
        <v>3</v>
      </c>
      <c r="F917" s="154">
        <v>17.839080000000003</v>
      </c>
    </row>
    <row r="918" spans="1:6">
      <c r="A918" s="67" t="s">
        <v>767</v>
      </c>
      <c r="B918" s="155" t="s">
        <v>2631</v>
      </c>
      <c r="C918" s="106"/>
      <c r="D918" s="152">
        <v>1</v>
      </c>
      <c r="E918" s="160">
        <v>5</v>
      </c>
      <c r="F918" s="154">
        <v>17.839080000000003</v>
      </c>
    </row>
    <row r="919" spans="1:6">
      <c r="A919" s="67" t="s">
        <v>767</v>
      </c>
      <c r="B919" s="123" t="s">
        <v>2632</v>
      </c>
      <c r="C919" s="106"/>
      <c r="D919" s="152">
        <v>1</v>
      </c>
      <c r="E919" s="160">
        <v>5</v>
      </c>
      <c r="F919" s="154">
        <v>17.287939999999999</v>
      </c>
    </row>
    <row r="920" spans="1:6">
      <c r="A920" s="67" t="s">
        <v>767</v>
      </c>
      <c r="B920" s="123" t="s">
        <v>2633</v>
      </c>
      <c r="C920" s="106"/>
      <c r="D920" s="152">
        <v>1</v>
      </c>
      <c r="E920" s="160">
        <v>3</v>
      </c>
      <c r="F920" s="154">
        <v>11.960510000000001</v>
      </c>
    </row>
    <row r="921" spans="1:6">
      <c r="A921" s="67" t="s">
        <v>767</v>
      </c>
      <c r="B921" s="123" t="s">
        <v>2634</v>
      </c>
      <c r="C921" s="106"/>
      <c r="D921" s="152">
        <v>1</v>
      </c>
      <c r="E921" s="160">
        <v>2</v>
      </c>
      <c r="F921" s="154">
        <v>11.48851</v>
      </c>
    </row>
    <row r="922" spans="1:6">
      <c r="A922" s="67" t="s">
        <v>767</v>
      </c>
      <c r="B922" s="123" t="s">
        <v>2635</v>
      </c>
      <c r="C922" s="106"/>
      <c r="D922" s="152">
        <v>1</v>
      </c>
      <c r="E922" s="160">
        <v>3</v>
      </c>
      <c r="F922" s="154">
        <v>17.683529999999998</v>
      </c>
    </row>
    <row r="923" spans="1:6">
      <c r="A923" s="67" t="s">
        <v>767</v>
      </c>
      <c r="B923" s="123" t="s">
        <v>2636</v>
      </c>
      <c r="C923" s="106"/>
      <c r="D923" s="152">
        <v>1</v>
      </c>
      <c r="E923" s="160">
        <v>7</v>
      </c>
      <c r="F923" s="154">
        <v>18.052580000000003</v>
      </c>
    </row>
    <row r="924" spans="1:6">
      <c r="A924" s="67" t="s">
        <v>767</v>
      </c>
      <c r="B924" s="123" t="s">
        <v>2637</v>
      </c>
      <c r="C924" s="106"/>
      <c r="D924" s="152">
        <v>1</v>
      </c>
      <c r="E924" s="160">
        <v>7</v>
      </c>
      <c r="F924" s="154">
        <v>17.764849999999999</v>
      </c>
    </row>
    <row r="925" spans="1:6">
      <c r="A925" s="67" t="s">
        <v>767</v>
      </c>
      <c r="B925" s="123" t="s">
        <v>2638</v>
      </c>
      <c r="C925" s="106"/>
      <c r="D925" s="152">
        <v>1</v>
      </c>
      <c r="E925" s="160">
        <v>7</v>
      </c>
      <c r="F925" s="154">
        <v>17.839080000000003</v>
      </c>
    </row>
    <row r="926" spans="1:6">
      <c r="A926" s="67" t="s">
        <v>767</v>
      </c>
      <c r="B926" s="123" t="s">
        <v>2639</v>
      </c>
      <c r="C926" s="106"/>
      <c r="D926" s="152">
        <v>1</v>
      </c>
      <c r="E926" s="160">
        <v>5</v>
      </c>
      <c r="F926" s="154">
        <v>17.839080000000003</v>
      </c>
    </row>
    <row r="927" spans="1:6">
      <c r="A927" s="67" t="s">
        <v>767</v>
      </c>
      <c r="B927" s="123" t="s">
        <v>2640</v>
      </c>
      <c r="C927" s="106"/>
      <c r="D927" s="152">
        <v>1</v>
      </c>
      <c r="E927" s="160">
        <v>5</v>
      </c>
      <c r="F927" s="154">
        <v>17.839080000000003</v>
      </c>
    </row>
    <row r="928" spans="1:6">
      <c r="A928" s="67" t="s">
        <v>767</v>
      </c>
      <c r="B928" s="123" t="s">
        <v>2641</v>
      </c>
      <c r="C928" s="106"/>
      <c r="D928" s="152">
        <v>1</v>
      </c>
      <c r="E928" s="160">
        <v>3</v>
      </c>
      <c r="F928" s="154">
        <v>17.839080000000003</v>
      </c>
    </row>
    <row r="929" spans="1:6">
      <c r="A929" s="67" t="s">
        <v>767</v>
      </c>
      <c r="B929" s="123" t="s">
        <v>2642</v>
      </c>
      <c r="C929" s="106"/>
      <c r="D929" s="152">
        <v>1</v>
      </c>
      <c r="E929" s="160">
        <v>3</v>
      </c>
      <c r="F929" s="154">
        <v>17.838999999999999</v>
      </c>
    </row>
    <row r="930" spans="1:6">
      <c r="A930" s="67" t="s">
        <v>767</v>
      </c>
      <c r="B930" s="123" t="s">
        <v>2643</v>
      </c>
      <c r="C930" s="106"/>
      <c r="D930" s="152">
        <v>1</v>
      </c>
      <c r="E930" s="160">
        <v>10</v>
      </c>
      <c r="F930" s="154">
        <v>11.092829999999999</v>
      </c>
    </row>
    <row r="931" spans="1:6">
      <c r="A931" s="67" t="s">
        <v>767</v>
      </c>
      <c r="B931" s="123" t="s">
        <v>2644</v>
      </c>
      <c r="C931" s="106"/>
      <c r="D931" s="152">
        <v>1</v>
      </c>
      <c r="E931" s="160">
        <v>3</v>
      </c>
      <c r="F931" s="154">
        <v>17.287939999999999</v>
      </c>
    </row>
    <row r="932" spans="1:6">
      <c r="A932" s="67" t="s">
        <v>767</v>
      </c>
      <c r="B932" s="123" t="s">
        <v>2645</v>
      </c>
      <c r="C932" s="106"/>
      <c r="D932" s="152">
        <v>1</v>
      </c>
      <c r="E932" s="160">
        <v>5</v>
      </c>
      <c r="F932" s="154">
        <v>11.092829999999999</v>
      </c>
    </row>
    <row r="933" spans="1:6">
      <c r="A933" s="67" t="s">
        <v>767</v>
      </c>
      <c r="B933" s="123" t="s">
        <v>2646</v>
      </c>
      <c r="C933" s="106"/>
      <c r="D933" s="152">
        <v>1</v>
      </c>
      <c r="E933" s="160">
        <v>3</v>
      </c>
      <c r="F933" s="154">
        <v>11.873799999999999</v>
      </c>
    </row>
    <row r="934" spans="1:6">
      <c r="A934" s="67" t="s">
        <v>767</v>
      </c>
      <c r="B934" s="123" t="s">
        <v>2647</v>
      </c>
      <c r="C934" s="106"/>
      <c r="D934" s="152">
        <v>1</v>
      </c>
      <c r="E934" s="160">
        <v>5</v>
      </c>
      <c r="F934" s="154">
        <v>11.960120000000002</v>
      </c>
    </row>
    <row r="935" spans="1:6">
      <c r="A935" s="67" t="s">
        <v>767</v>
      </c>
      <c r="B935" s="123" t="s">
        <v>2648</v>
      </c>
      <c r="C935" s="106"/>
      <c r="D935" s="152">
        <v>1</v>
      </c>
      <c r="E935" s="160">
        <v>1</v>
      </c>
      <c r="F935" s="154">
        <v>11.960120000000002</v>
      </c>
    </row>
    <row r="936" spans="1:6">
      <c r="A936" s="67" t="s">
        <v>767</v>
      </c>
      <c r="B936" s="123" t="s">
        <v>2649</v>
      </c>
      <c r="C936" s="106"/>
      <c r="D936" s="152">
        <v>1</v>
      </c>
      <c r="E936" s="160">
        <v>5</v>
      </c>
      <c r="F936" s="154">
        <v>17.287939999999999</v>
      </c>
    </row>
    <row r="937" spans="1:6">
      <c r="A937" s="67" t="s">
        <v>767</v>
      </c>
      <c r="B937" s="123" t="s">
        <v>2650</v>
      </c>
      <c r="C937" s="106"/>
      <c r="D937" s="152">
        <v>1</v>
      </c>
      <c r="E937" s="160">
        <v>5</v>
      </c>
      <c r="F937" s="165">
        <v>17.680520000000001</v>
      </c>
    </row>
    <row r="938" spans="1:6">
      <c r="A938" s="67" t="s">
        <v>767</v>
      </c>
      <c r="B938" s="123" t="s">
        <v>2651</v>
      </c>
      <c r="C938" s="106"/>
      <c r="D938" s="152">
        <v>1</v>
      </c>
      <c r="E938" s="160">
        <v>3</v>
      </c>
      <c r="F938" s="165">
        <v>17.761749999999999</v>
      </c>
    </row>
    <row r="939" spans="1:6">
      <c r="A939" s="67" t="s">
        <v>767</v>
      </c>
      <c r="B939" s="123" t="s">
        <v>2652</v>
      </c>
      <c r="C939" s="106"/>
      <c r="D939" s="152">
        <v>1</v>
      </c>
      <c r="E939" s="160">
        <v>5</v>
      </c>
      <c r="F939" s="165">
        <v>18.026259999999997</v>
      </c>
    </row>
    <row r="940" spans="1:6">
      <c r="A940" s="67" t="s">
        <v>767</v>
      </c>
      <c r="B940" s="123" t="s">
        <v>2653</v>
      </c>
      <c r="C940" s="106"/>
      <c r="D940" s="152">
        <v>1</v>
      </c>
      <c r="E940" s="160">
        <v>5</v>
      </c>
      <c r="F940" s="165">
        <v>17.685369999999999</v>
      </c>
    </row>
    <row r="941" spans="1:6">
      <c r="A941" s="67" t="s">
        <v>767</v>
      </c>
      <c r="B941" s="123" t="s">
        <v>2654</v>
      </c>
      <c r="C941" s="106"/>
      <c r="D941" s="152">
        <v>1</v>
      </c>
      <c r="E941" s="160">
        <v>6</v>
      </c>
      <c r="F941" s="165">
        <v>17.969900000000003</v>
      </c>
    </row>
    <row r="942" spans="1:6">
      <c r="A942" s="67" t="s">
        <v>767</v>
      </c>
      <c r="B942" s="123" t="s">
        <v>2655</v>
      </c>
      <c r="C942" s="106"/>
      <c r="D942" s="152">
        <v>1</v>
      </c>
      <c r="E942" s="160">
        <v>2</v>
      </c>
      <c r="F942" s="165">
        <v>11.578250000000001</v>
      </c>
    </row>
    <row r="943" spans="1:6">
      <c r="A943" s="67" t="s">
        <v>767</v>
      </c>
      <c r="B943" s="123" t="s">
        <v>2656</v>
      </c>
      <c r="C943" s="106"/>
      <c r="D943" s="152">
        <v>1</v>
      </c>
      <c r="E943" s="160">
        <v>2</v>
      </c>
      <c r="F943" s="165">
        <v>17.69229</v>
      </c>
    </row>
    <row r="944" spans="1:6">
      <c r="A944" s="67" t="s">
        <v>767</v>
      </c>
      <c r="B944" s="123" t="s">
        <v>2657</v>
      </c>
      <c r="C944" s="106"/>
      <c r="D944" s="152">
        <v>1</v>
      </c>
      <c r="E944" s="160">
        <v>4</v>
      </c>
      <c r="F944" s="105">
        <v>17.691380000000002</v>
      </c>
    </row>
    <row r="945" spans="1:6">
      <c r="A945" s="67" t="s">
        <v>767</v>
      </c>
      <c r="B945" s="123" t="s">
        <v>2658</v>
      </c>
      <c r="C945" s="106"/>
      <c r="D945" s="152">
        <v>1</v>
      </c>
      <c r="E945" s="160">
        <v>3</v>
      </c>
      <c r="F945" s="105">
        <v>17.761749999999999</v>
      </c>
    </row>
    <row r="946" spans="1:6">
      <c r="A946" s="67" t="s">
        <v>767</v>
      </c>
      <c r="B946" s="123" t="s">
        <v>2659</v>
      </c>
      <c r="C946" s="106"/>
      <c r="D946" s="152">
        <v>1</v>
      </c>
      <c r="E946" s="160">
        <v>5</v>
      </c>
      <c r="F946" s="105">
        <v>18.314430000000002</v>
      </c>
    </row>
    <row r="947" spans="1:6">
      <c r="A947" s="67" t="s">
        <v>767</v>
      </c>
      <c r="B947" s="123" t="s">
        <v>2660</v>
      </c>
      <c r="C947" s="106"/>
      <c r="D947" s="152">
        <v>1</v>
      </c>
      <c r="E947" s="160">
        <v>3</v>
      </c>
      <c r="F947" s="105">
        <v>18.026259999999997</v>
      </c>
    </row>
    <row r="948" spans="1:6">
      <c r="A948" s="67" t="s">
        <v>767</v>
      </c>
      <c r="B948" s="123" t="s">
        <v>2661</v>
      </c>
      <c r="C948" s="106"/>
      <c r="D948" s="152">
        <v>1</v>
      </c>
      <c r="E948" s="160">
        <v>5</v>
      </c>
      <c r="F948" s="105">
        <v>17.680520000000001</v>
      </c>
    </row>
    <row r="949" spans="1:6">
      <c r="A949" s="67" t="s">
        <v>767</v>
      </c>
      <c r="B949" s="123" t="s">
        <v>2662</v>
      </c>
      <c r="C949" s="106"/>
      <c r="D949" s="152">
        <v>1</v>
      </c>
      <c r="E949" s="160">
        <v>5</v>
      </c>
      <c r="F949" s="165">
        <v>11.48541</v>
      </c>
    </row>
    <row r="950" spans="1:6">
      <c r="A950" s="67" t="s">
        <v>767</v>
      </c>
      <c r="B950" s="123" t="s">
        <v>2663</v>
      </c>
      <c r="C950" s="106"/>
      <c r="D950" s="152">
        <v>1</v>
      </c>
      <c r="E950" s="160">
        <v>7</v>
      </c>
      <c r="F950" s="105">
        <v>18.026259999999997</v>
      </c>
    </row>
    <row r="951" spans="1:6">
      <c r="A951" s="67" t="s">
        <v>767</v>
      </c>
      <c r="B951" s="123" t="s">
        <v>2664</v>
      </c>
      <c r="C951" s="106"/>
      <c r="D951" s="152">
        <v>1</v>
      </c>
      <c r="E951" s="160">
        <v>2</v>
      </c>
      <c r="F951" s="165">
        <v>11.716329999999999</v>
      </c>
    </row>
    <row r="952" spans="1:6">
      <c r="A952" s="67" t="s">
        <v>767</v>
      </c>
      <c r="B952" s="123" t="s">
        <v>2665</v>
      </c>
      <c r="C952" s="106"/>
      <c r="D952" s="152">
        <v>1</v>
      </c>
      <c r="E952" s="160">
        <v>7</v>
      </c>
      <c r="F952" s="165">
        <v>11.716370000000001</v>
      </c>
    </row>
    <row r="953" spans="1:6">
      <c r="A953" s="67" t="s">
        <v>767</v>
      </c>
      <c r="B953" s="123" t="s">
        <v>2666</v>
      </c>
      <c r="C953" s="106"/>
      <c r="D953" s="152">
        <v>1</v>
      </c>
      <c r="E953" s="160">
        <v>5</v>
      </c>
      <c r="F953" s="165">
        <v>11.65986</v>
      </c>
    </row>
    <row r="954" spans="1:6">
      <c r="A954" s="67" t="s">
        <v>767</v>
      </c>
      <c r="B954" s="123" t="s">
        <v>2667</v>
      </c>
      <c r="C954" s="106"/>
      <c r="D954" s="152">
        <v>1</v>
      </c>
      <c r="E954" s="160">
        <v>7</v>
      </c>
      <c r="F954" s="165">
        <v>11.65986</v>
      </c>
    </row>
    <row r="955" spans="1:6">
      <c r="A955" s="67" t="s">
        <v>767</v>
      </c>
      <c r="B955" s="123" t="s">
        <v>2668</v>
      </c>
      <c r="C955" s="106"/>
      <c r="D955" s="152">
        <v>1</v>
      </c>
      <c r="E955" s="160">
        <v>5</v>
      </c>
      <c r="F955" s="165">
        <v>11.66306</v>
      </c>
    </row>
    <row r="956" spans="1:6">
      <c r="A956" s="67" t="s">
        <v>767</v>
      </c>
      <c r="B956" s="123" t="s">
        <v>2669</v>
      </c>
      <c r="C956" s="106"/>
      <c r="D956" s="152">
        <v>1</v>
      </c>
      <c r="E956" s="160">
        <v>7</v>
      </c>
      <c r="F956" s="165">
        <v>11.68985</v>
      </c>
    </row>
    <row r="957" spans="1:6">
      <c r="A957" s="67" t="s">
        <v>767</v>
      </c>
      <c r="B957" s="123" t="s">
        <v>2670</v>
      </c>
      <c r="C957" s="106"/>
      <c r="D957" s="152">
        <v>1</v>
      </c>
      <c r="E957" s="160">
        <v>5</v>
      </c>
      <c r="F957" s="105">
        <v>12.017809999999999</v>
      </c>
    </row>
    <row r="958" spans="1:6">
      <c r="A958" s="67" t="s">
        <v>767</v>
      </c>
      <c r="B958" s="123" t="s">
        <v>2671</v>
      </c>
      <c r="C958" s="106"/>
      <c r="D958" s="152">
        <v>1</v>
      </c>
      <c r="E958" s="160">
        <v>4</v>
      </c>
      <c r="F958" s="165">
        <v>11.53688</v>
      </c>
    </row>
    <row r="959" spans="1:6">
      <c r="A959" s="67" t="s">
        <v>767</v>
      </c>
      <c r="B959" s="123" t="s">
        <v>2672</v>
      </c>
      <c r="C959" s="106"/>
      <c r="D959" s="152">
        <v>1</v>
      </c>
      <c r="E959" s="160">
        <v>3</v>
      </c>
      <c r="F959" s="165">
        <v>11.54682</v>
      </c>
    </row>
    <row r="960" spans="1:6">
      <c r="A960" s="67" t="s">
        <v>767</v>
      </c>
      <c r="B960" s="123" t="s">
        <v>2673</v>
      </c>
      <c r="C960" s="106"/>
      <c r="D960" s="152">
        <v>1</v>
      </c>
      <c r="E960" s="160">
        <v>4</v>
      </c>
      <c r="F960" s="165">
        <v>18.400749999999999</v>
      </c>
    </row>
    <row r="961" spans="1:6">
      <c r="A961" s="67" t="s">
        <v>767</v>
      </c>
      <c r="B961" s="123" t="s">
        <v>2674</v>
      </c>
      <c r="C961" s="106"/>
      <c r="D961" s="152">
        <v>1</v>
      </c>
      <c r="E961" s="160">
        <v>7</v>
      </c>
      <c r="F961" s="165">
        <v>11.858829999999999</v>
      </c>
    </row>
    <row r="962" spans="1:6">
      <c r="A962" s="67" t="s">
        <v>767</v>
      </c>
      <c r="B962" s="123" t="s">
        <v>2675</v>
      </c>
      <c r="C962" s="106"/>
      <c r="D962" s="152">
        <v>1</v>
      </c>
      <c r="E962" s="160">
        <v>5</v>
      </c>
      <c r="F962" s="165">
        <v>11.94008</v>
      </c>
    </row>
    <row r="963" spans="1:6">
      <c r="A963" s="67" t="s">
        <v>767</v>
      </c>
      <c r="B963" s="123" t="s">
        <v>2676</v>
      </c>
      <c r="C963" s="106"/>
      <c r="D963" s="152">
        <v>1</v>
      </c>
      <c r="E963" s="160">
        <v>5</v>
      </c>
      <c r="F963" s="105">
        <v>18.213000000000001</v>
      </c>
    </row>
    <row r="964" spans="1:6">
      <c r="A964" s="67" t="s">
        <v>767</v>
      </c>
      <c r="B964" s="123" t="s">
        <v>2677</v>
      </c>
      <c r="C964" s="106"/>
      <c r="D964" s="152">
        <v>1</v>
      </c>
      <c r="E964" s="160">
        <v>5</v>
      </c>
      <c r="F964" s="165">
        <v>11.76127</v>
      </c>
    </row>
    <row r="965" spans="1:6">
      <c r="A965" s="67" t="s">
        <v>767</v>
      </c>
      <c r="B965" s="123" t="s">
        <v>2678</v>
      </c>
      <c r="C965" s="106"/>
      <c r="D965" s="152">
        <v>1</v>
      </c>
      <c r="E965" s="160">
        <v>3</v>
      </c>
      <c r="F965" s="165">
        <v>11.092829999999999</v>
      </c>
    </row>
    <row r="966" spans="1:6">
      <c r="A966" s="67" t="s">
        <v>767</v>
      </c>
      <c r="B966" s="123" t="s">
        <v>2679</v>
      </c>
      <c r="C966" s="106"/>
      <c r="D966" s="152">
        <v>1</v>
      </c>
      <c r="E966" s="160">
        <v>5</v>
      </c>
      <c r="F966" s="165">
        <v>11.88181</v>
      </c>
    </row>
    <row r="967" spans="1:6">
      <c r="A967" s="67" t="s">
        <v>767</v>
      </c>
      <c r="B967" s="123" t="s">
        <v>2680</v>
      </c>
      <c r="C967" s="106"/>
      <c r="D967" s="152">
        <v>1</v>
      </c>
      <c r="E967" s="160">
        <v>1</v>
      </c>
      <c r="F967" s="165">
        <v>12.077669999999999</v>
      </c>
    </row>
    <row r="968" spans="1:6">
      <c r="A968" s="67" t="s">
        <v>767</v>
      </c>
      <c r="B968" s="123" t="s">
        <v>2681</v>
      </c>
      <c r="C968" s="106"/>
      <c r="D968" s="152">
        <v>1</v>
      </c>
      <c r="E968" s="160">
        <v>5</v>
      </c>
      <c r="F968" s="165">
        <v>11.86009</v>
      </c>
    </row>
    <row r="969" spans="1:6">
      <c r="A969" s="67" t="s">
        <v>767</v>
      </c>
      <c r="B969" s="123" t="s">
        <v>2682</v>
      </c>
      <c r="C969" s="106"/>
      <c r="D969" s="152">
        <v>1</v>
      </c>
      <c r="E969" s="160">
        <v>2</v>
      </c>
      <c r="F969" s="165">
        <v>17.857410000000002</v>
      </c>
    </row>
    <row r="970" spans="1:6">
      <c r="A970" s="67" t="s">
        <v>767</v>
      </c>
      <c r="B970" s="123" t="s">
        <v>2213</v>
      </c>
      <c r="C970" s="106"/>
      <c r="D970" s="152">
        <v>1</v>
      </c>
      <c r="E970" s="160">
        <v>5</v>
      </c>
      <c r="F970" s="165">
        <v>11.8819</v>
      </c>
    </row>
    <row r="971" spans="1:6">
      <c r="A971" s="67" t="s">
        <v>767</v>
      </c>
      <c r="B971" s="123" t="s">
        <v>2683</v>
      </c>
      <c r="C971" s="106"/>
      <c r="D971" s="152">
        <v>1</v>
      </c>
      <c r="E971" s="160">
        <v>5</v>
      </c>
      <c r="F971" s="165">
        <v>11.585809999999999</v>
      </c>
    </row>
    <row r="972" spans="1:6">
      <c r="A972" s="67" t="s">
        <v>767</v>
      </c>
      <c r="B972" s="123" t="s">
        <v>2684</v>
      </c>
      <c r="C972" s="106"/>
      <c r="D972" s="152">
        <v>1</v>
      </c>
      <c r="E972" s="160">
        <v>3</v>
      </c>
      <c r="F972" s="165">
        <v>11.067350000000001</v>
      </c>
    </row>
    <row r="973" spans="1:6">
      <c r="A973" s="67" t="s">
        <v>767</v>
      </c>
      <c r="B973" s="123" t="s">
        <v>2685</v>
      </c>
      <c r="C973" s="106"/>
      <c r="D973" s="152">
        <v>1</v>
      </c>
      <c r="E973" s="160">
        <v>7</v>
      </c>
      <c r="F973" s="165">
        <v>17.57938</v>
      </c>
    </row>
    <row r="974" spans="1:6">
      <c r="A974" s="67" t="s">
        <v>767</v>
      </c>
      <c r="B974" s="123" t="s">
        <v>2686</v>
      </c>
      <c r="C974" s="106"/>
      <c r="D974" s="152">
        <v>1</v>
      </c>
      <c r="E974" s="160">
        <v>5</v>
      </c>
      <c r="F974" s="165">
        <v>17.579470000000001</v>
      </c>
    </row>
    <row r="975" spans="1:6">
      <c r="A975" s="67" t="s">
        <v>767</v>
      </c>
      <c r="B975" s="123" t="s">
        <v>2687</v>
      </c>
      <c r="C975" s="106"/>
      <c r="D975" s="152">
        <v>1</v>
      </c>
      <c r="E975" s="160">
        <v>5</v>
      </c>
      <c r="F975" s="165">
        <v>17.46453</v>
      </c>
    </row>
    <row r="976" spans="1:6">
      <c r="A976" s="67" t="s">
        <v>767</v>
      </c>
      <c r="B976" s="123" t="s">
        <v>2688</v>
      </c>
      <c r="C976" s="106"/>
      <c r="D976" s="152">
        <v>1</v>
      </c>
      <c r="E976" s="160">
        <v>5</v>
      </c>
      <c r="F976" s="165">
        <v>11.490629999999999</v>
      </c>
    </row>
    <row r="977" spans="1:6">
      <c r="A977" s="67" t="s">
        <v>767</v>
      </c>
      <c r="B977" s="123" t="s">
        <v>2689</v>
      </c>
      <c r="C977" s="106"/>
      <c r="D977" s="152">
        <v>1</v>
      </c>
      <c r="E977" s="160">
        <v>3</v>
      </c>
      <c r="F977" s="165">
        <v>11.067350000000001</v>
      </c>
    </row>
    <row r="978" spans="1:6">
      <c r="A978" s="67" t="s">
        <v>767</v>
      </c>
      <c r="B978" s="123" t="s">
        <v>2690</v>
      </c>
      <c r="C978" s="106"/>
      <c r="D978" s="152">
        <v>1</v>
      </c>
      <c r="E978" s="160">
        <v>2</v>
      </c>
      <c r="F978" s="165">
        <v>11.5694</v>
      </c>
    </row>
    <row r="979" spans="1:6">
      <c r="A979" s="67" t="s">
        <v>767</v>
      </c>
      <c r="B979" s="123" t="s">
        <v>2691</v>
      </c>
      <c r="C979" s="106"/>
      <c r="D979" s="152">
        <v>1</v>
      </c>
      <c r="E979" s="160">
        <v>4</v>
      </c>
      <c r="F979" s="165">
        <v>12.718819999999999</v>
      </c>
    </row>
    <row r="980" spans="1:6">
      <c r="A980" s="67" t="s">
        <v>767</v>
      </c>
      <c r="B980" s="123" t="s">
        <v>2692</v>
      </c>
      <c r="C980" s="106"/>
      <c r="D980" s="152">
        <v>1</v>
      </c>
      <c r="E980" s="160">
        <v>7</v>
      </c>
      <c r="F980" s="165">
        <v>18.0825</v>
      </c>
    </row>
    <row r="981" spans="1:6">
      <c r="A981" s="67" t="s">
        <v>767</v>
      </c>
      <c r="B981" s="123" t="s">
        <v>2693</v>
      </c>
      <c r="C981" s="106"/>
      <c r="D981" s="152">
        <v>1</v>
      </c>
      <c r="E981" s="160">
        <v>7</v>
      </c>
      <c r="F981" s="165">
        <v>11.677100000000001</v>
      </c>
    </row>
    <row r="982" spans="1:6">
      <c r="A982" s="67" t="s">
        <v>767</v>
      </c>
      <c r="B982" s="123" t="s">
        <v>2694</v>
      </c>
      <c r="C982" s="106"/>
      <c r="D982" s="152">
        <v>1</v>
      </c>
      <c r="E982" s="160">
        <v>5</v>
      </c>
      <c r="F982" s="165">
        <v>12.557360000000001</v>
      </c>
    </row>
    <row r="983" spans="1:6">
      <c r="A983" s="67" t="s">
        <v>767</v>
      </c>
      <c r="B983" s="123" t="s">
        <v>2695</v>
      </c>
      <c r="C983" s="106"/>
      <c r="D983" s="152">
        <v>1</v>
      </c>
      <c r="E983" s="160">
        <v>3</v>
      </c>
      <c r="F983" s="165">
        <v>11.067350000000001</v>
      </c>
    </row>
    <row r="984" spans="1:6">
      <c r="A984" s="67" t="s">
        <v>767</v>
      </c>
      <c r="B984" s="123" t="s">
        <v>2696</v>
      </c>
      <c r="C984" s="106"/>
      <c r="D984" s="152">
        <v>1</v>
      </c>
      <c r="E984" s="160">
        <v>7</v>
      </c>
      <c r="F984" s="165">
        <v>11.067350000000001</v>
      </c>
    </row>
    <row r="985" spans="1:6">
      <c r="A985" s="67" t="s">
        <v>767</v>
      </c>
      <c r="B985" s="123" t="s">
        <v>2697</v>
      </c>
      <c r="C985" s="106"/>
      <c r="D985" s="152">
        <v>1</v>
      </c>
      <c r="E985" s="160">
        <v>5</v>
      </c>
      <c r="F985" s="165">
        <v>11.067350000000001</v>
      </c>
    </row>
    <row r="986" spans="1:6">
      <c r="A986" s="67" t="s">
        <v>767</v>
      </c>
      <c r="B986" s="123" t="s">
        <v>2698</v>
      </c>
      <c r="C986" s="106"/>
      <c r="D986" s="152">
        <v>1</v>
      </c>
      <c r="E986" s="160">
        <v>2</v>
      </c>
      <c r="F986" s="165">
        <v>11.067350000000001</v>
      </c>
    </row>
    <row r="987" spans="1:6">
      <c r="A987" s="67" t="s">
        <v>767</v>
      </c>
      <c r="B987" s="123" t="s">
        <v>721</v>
      </c>
      <c r="C987" s="106"/>
      <c r="D987" s="152">
        <v>1</v>
      </c>
      <c r="E987" s="160">
        <v>5</v>
      </c>
      <c r="F987" s="165">
        <v>11.507819999999999</v>
      </c>
    </row>
    <row r="988" spans="1:6">
      <c r="A988" s="67" t="s">
        <v>767</v>
      </c>
      <c r="B988" s="123" t="s">
        <v>2699</v>
      </c>
      <c r="C988" s="106"/>
      <c r="D988" s="152">
        <v>1</v>
      </c>
      <c r="E988" s="160">
        <v>5</v>
      </c>
      <c r="F988" s="165">
        <v>11.5694</v>
      </c>
    </row>
    <row r="989" spans="1:6">
      <c r="A989" s="67" t="s">
        <v>767</v>
      </c>
      <c r="B989" s="123" t="s">
        <v>2700</v>
      </c>
      <c r="C989" s="106"/>
      <c r="D989" s="152">
        <v>1</v>
      </c>
      <c r="E989" s="160">
        <v>5</v>
      </c>
      <c r="F989" s="165">
        <v>11.9177</v>
      </c>
    </row>
    <row r="990" spans="1:6">
      <c r="A990" s="67" t="s">
        <v>767</v>
      </c>
      <c r="B990" s="123" t="s">
        <v>2701</v>
      </c>
      <c r="C990" s="106"/>
      <c r="D990" s="152">
        <v>1</v>
      </c>
      <c r="E990" s="160">
        <v>2</v>
      </c>
      <c r="F990" s="165">
        <v>23.190759999999997</v>
      </c>
    </row>
    <row r="991" spans="1:6">
      <c r="A991" s="67" t="s">
        <v>767</v>
      </c>
      <c r="B991" s="155" t="s">
        <v>2702</v>
      </c>
      <c r="C991" s="106"/>
      <c r="D991" s="152">
        <v>1</v>
      </c>
      <c r="E991" s="160">
        <v>5</v>
      </c>
      <c r="F991" s="165">
        <v>11.473709999999999</v>
      </c>
    </row>
    <row r="992" spans="1:6">
      <c r="A992" s="67" t="s">
        <v>767</v>
      </c>
      <c r="B992" s="123" t="s">
        <v>2703</v>
      </c>
      <c r="C992" s="106"/>
      <c r="D992" s="152">
        <v>1</v>
      </c>
      <c r="E992" s="160">
        <v>5</v>
      </c>
      <c r="F992" s="165">
        <v>11.26942</v>
      </c>
    </row>
    <row r="993" spans="1:6">
      <c r="A993" s="67" t="s">
        <v>767</v>
      </c>
      <c r="B993" s="123" t="s">
        <v>2704</v>
      </c>
      <c r="C993" s="106"/>
      <c r="D993" s="152">
        <v>1</v>
      </c>
      <c r="E993" s="160">
        <v>5</v>
      </c>
      <c r="F993" s="165">
        <v>11.26942</v>
      </c>
    </row>
    <row r="994" spans="1:6">
      <c r="A994" s="67" t="s">
        <v>767</v>
      </c>
      <c r="B994" s="123" t="s">
        <v>2705</v>
      </c>
      <c r="C994" s="106"/>
      <c r="D994" s="152">
        <v>1</v>
      </c>
      <c r="E994" s="160">
        <v>7</v>
      </c>
      <c r="F994" s="165">
        <v>11.26942</v>
      </c>
    </row>
    <row r="995" spans="1:6">
      <c r="A995" s="67" t="s">
        <v>767</v>
      </c>
      <c r="B995" s="123" t="s">
        <v>2706</v>
      </c>
      <c r="C995" s="106"/>
      <c r="D995" s="152">
        <v>1</v>
      </c>
      <c r="E995" s="160">
        <v>5</v>
      </c>
      <c r="F995" s="165">
        <v>17.262460000000001</v>
      </c>
    </row>
    <row r="996" spans="1:6">
      <c r="A996" s="67" t="s">
        <v>767</v>
      </c>
      <c r="B996" s="123" t="s">
        <v>2698</v>
      </c>
      <c r="C996" s="106"/>
      <c r="D996" s="152">
        <v>1</v>
      </c>
      <c r="E996" s="160">
        <v>7</v>
      </c>
      <c r="F996" s="165">
        <v>11.067350000000001</v>
      </c>
    </row>
    <row r="997" spans="1:6">
      <c r="A997" s="67" t="s">
        <v>767</v>
      </c>
      <c r="B997" s="123" t="s">
        <v>2707</v>
      </c>
      <c r="C997" s="106"/>
      <c r="D997" s="152">
        <v>1</v>
      </c>
      <c r="E997" s="160">
        <v>5</v>
      </c>
      <c r="F997" s="165">
        <v>11.501749999999999</v>
      </c>
    </row>
    <row r="998" spans="1:6">
      <c r="A998" s="67" t="s">
        <v>767</v>
      </c>
      <c r="B998" s="123" t="s">
        <v>2708</v>
      </c>
      <c r="C998" s="106"/>
      <c r="D998" s="152">
        <v>1</v>
      </c>
      <c r="E998" s="160">
        <v>5</v>
      </c>
      <c r="F998" s="165">
        <v>12.67634</v>
      </c>
    </row>
    <row r="999" spans="1:6">
      <c r="A999" s="67" t="s">
        <v>767</v>
      </c>
      <c r="B999" s="123" t="s">
        <v>2709</v>
      </c>
      <c r="C999" s="106"/>
      <c r="D999" s="152">
        <v>1</v>
      </c>
      <c r="E999" s="160">
        <v>7</v>
      </c>
      <c r="F999" s="165">
        <v>11.501749999999999</v>
      </c>
    </row>
    <row r="1000" spans="1:6">
      <c r="A1000" s="67" t="s">
        <v>767</v>
      </c>
      <c r="B1000" s="123" t="s">
        <v>2710</v>
      </c>
      <c r="C1000" s="106"/>
      <c r="D1000" s="152">
        <v>1</v>
      </c>
      <c r="E1000" s="160">
        <v>2</v>
      </c>
      <c r="F1000" s="165">
        <v>11.501749999999999</v>
      </c>
    </row>
    <row r="1001" spans="1:6">
      <c r="A1001" s="67" t="s">
        <v>767</v>
      </c>
      <c r="B1001" s="123" t="s">
        <v>2711</v>
      </c>
      <c r="C1001" s="106"/>
      <c r="D1001" s="152">
        <v>1</v>
      </c>
      <c r="E1001" s="160">
        <v>2</v>
      </c>
      <c r="F1001" s="165">
        <v>18.019689999999997</v>
      </c>
    </row>
    <row r="1002" spans="1:6">
      <c r="A1002" s="67" t="s">
        <v>767</v>
      </c>
      <c r="B1002" s="123" t="s">
        <v>2712</v>
      </c>
      <c r="C1002" s="106"/>
      <c r="D1002" s="152">
        <v>1</v>
      </c>
      <c r="E1002" s="160">
        <v>3</v>
      </c>
      <c r="F1002" s="165">
        <v>18.019650000000002</v>
      </c>
    </row>
    <row r="1003" spans="1:6">
      <c r="A1003" s="67" t="s">
        <v>767</v>
      </c>
      <c r="B1003" s="123" t="s">
        <v>2713</v>
      </c>
      <c r="C1003" s="106"/>
      <c r="D1003" s="152">
        <v>1</v>
      </c>
      <c r="E1003" s="160">
        <v>3</v>
      </c>
      <c r="F1003" s="165">
        <v>11.48902</v>
      </c>
    </row>
    <row r="1004" spans="1:6">
      <c r="A1004" s="67" t="s">
        <v>767</v>
      </c>
      <c r="B1004" s="123" t="s">
        <v>2714</v>
      </c>
      <c r="C1004" s="106"/>
      <c r="D1004" s="152">
        <v>1</v>
      </c>
      <c r="E1004" s="160">
        <v>7</v>
      </c>
      <c r="F1004" s="105">
        <v>11.83719</v>
      </c>
    </row>
    <row r="1005" spans="1:6">
      <c r="A1005" s="67" t="s">
        <v>767</v>
      </c>
      <c r="B1005" s="123" t="s">
        <v>2715</v>
      </c>
      <c r="C1005" s="106"/>
      <c r="D1005" s="152">
        <v>1</v>
      </c>
      <c r="E1005" s="160">
        <v>2</v>
      </c>
      <c r="F1005" s="105">
        <v>11.714690000000001</v>
      </c>
    </row>
    <row r="1006" spans="1:6">
      <c r="A1006" s="67" t="s">
        <v>767</v>
      </c>
      <c r="B1006" s="123" t="s">
        <v>2716</v>
      </c>
      <c r="C1006" s="106"/>
      <c r="D1006" s="152">
        <v>1</v>
      </c>
      <c r="E1006" s="160">
        <v>3</v>
      </c>
      <c r="F1006" s="165">
        <v>11.067350000000001</v>
      </c>
    </row>
    <row r="1007" spans="1:6">
      <c r="A1007" s="67" t="s">
        <v>767</v>
      </c>
      <c r="B1007" s="123" t="s">
        <v>2716</v>
      </c>
      <c r="C1007" s="106"/>
      <c r="D1007" s="152">
        <v>1</v>
      </c>
      <c r="E1007" s="160">
        <v>3</v>
      </c>
      <c r="F1007" s="165">
        <v>11.48902</v>
      </c>
    </row>
    <row r="1008" spans="1:6">
      <c r="A1008" s="67" t="s">
        <v>767</v>
      </c>
      <c r="B1008" s="123" t="s">
        <v>2717</v>
      </c>
      <c r="C1008" s="106"/>
      <c r="D1008" s="152">
        <v>1</v>
      </c>
      <c r="E1008" s="160">
        <v>4</v>
      </c>
      <c r="F1008" s="105">
        <v>11.067350000000001</v>
      </c>
    </row>
    <row r="1009" spans="1:6">
      <c r="A1009" s="67" t="s">
        <v>767</v>
      </c>
      <c r="B1009" s="123" t="s">
        <v>2718</v>
      </c>
      <c r="C1009" s="106"/>
      <c r="D1009" s="152">
        <v>1</v>
      </c>
      <c r="E1009" s="160">
        <v>3</v>
      </c>
      <c r="F1009" s="105">
        <v>11.067350000000001</v>
      </c>
    </row>
    <row r="1010" spans="1:6">
      <c r="A1010" s="67" t="s">
        <v>767</v>
      </c>
      <c r="B1010" s="123" t="s">
        <v>2719</v>
      </c>
      <c r="C1010" s="106"/>
      <c r="D1010" s="152">
        <v>1</v>
      </c>
      <c r="E1010" s="160">
        <v>1</v>
      </c>
      <c r="F1010" s="165">
        <v>11.067350000000001</v>
      </c>
    </row>
    <row r="1011" spans="1:6">
      <c r="A1011" s="67" t="s">
        <v>767</v>
      </c>
      <c r="B1011" s="123" t="s">
        <v>2720</v>
      </c>
      <c r="C1011" s="106"/>
      <c r="D1011" s="152">
        <v>1</v>
      </c>
      <c r="E1011" s="160">
        <v>2</v>
      </c>
      <c r="F1011" s="165">
        <v>11.067350000000001</v>
      </c>
    </row>
    <row r="1012" spans="1:6">
      <c r="A1012" s="67" t="s">
        <v>767</v>
      </c>
      <c r="B1012" s="123" t="s">
        <v>2721</v>
      </c>
      <c r="C1012" s="106"/>
      <c r="D1012" s="152">
        <v>1</v>
      </c>
      <c r="E1012" s="160">
        <v>2</v>
      </c>
      <c r="F1012" s="105">
        <v>11.067350000000001</v>
      </c>
    </row>
    <row r="1013" spans="1:6">
      <c r="A1013" s="67" t="s">
        <v>767</v>
      </c>
      <c r="B1013" s="123" t="s">
        <v>2722</v>
      </c>
      <c r="C1013" s="106"/>
      <c r="D1013" s="152">
        <v>1</v>
      </c>
      <c r="E1013" s="160">
        <v>2</v>
      </c>
      <c r="F1013" s="165">
        <v>17.262460000000001</v>
      </c>
    </row>
    <row r="1014" spans="1:6">
      <c r="A1014" s="67" t="s">
        <v>767</v>
      </c>
      <c r="B1014" s="123" t="s">
        <v>2723</v>
      </c>
      <c r="C1014" s="106"/>
      <c r="D1014" s="152">
        <v>1</v>
      </c>
      <c r="E1014" s="160">
        <v>5</v>
      </c>
      <c r="F1014" s="105">
        <v>17.549949999999999</v>
      </c>
    </row>
    <row r="1015" spans="1:6">
      <c r="A1015" s="67" t="s">
        <v>767</v>
      </c>
      <c r="B1015" s="123" t="s">
        <v>2724</v>
      </c>
      <c r="C1015" s="106"/>
      <c r="D1015" s="152">
        <v>1</v>
      </c>
      <c r="E1015" s="160">
        <v>5</v>
      </c>
      <c r="F1015" s="154">
        <v>11.513879999999999</v>
      </c>
    </row>
    <row r="1016" spans="1:6">
      <c r="A1016" s="67" t="s">
        <v>767</v>
      </c>
      <c r="B1016" s="123" t="s">
        <v>2725</v>
      </c>
      <c r="C1016" s="106"/>
      <c r="D1016" s="152">
        <v>1</v>
      </c>
      <c r="E1016" s="160">
        <v>2</v>
      </c>
      <c r="F1016" s="154">
        <v>11.83165</v>
      </c>
    </row>
    <row r="1017" spans="1:6">
      <c r="A1017" s="67" t="s">
        <v>767</v>
      </c>
      <c r="B1017" s="123" t="s">
        <v>2726</v>
      </c>
      <c r="C1017" s="106"/>
      <c r="D1017" s="152">
        <v>1</v>
      </c>
      <c r="E1017" s="160">
        <v>4</v>
      </c>
      <c r="F1017" s="154">
        <v>11.513920000000001</v>
      </c>
    </row>
    <row r="1018" spans="1:6">
      <c r="A1018" s="67" t="s">
        <v>767</v>
      </c>
      <c r="B1018" s="123" t="s">
        <v>2727</v>
      </c>
      <c r="C1018" s="106"/>
      <c r="D1018" s="152">
        <v>1</v>
      </c>
      <c r="E1018" s="160">
        <v>7</v>
      </c>
      <c r="F1018" s="154">
        <v>11.497479999999999</v>
      </c>
    </row>
    <row r="1019" spans="1:6">
      <c r="A1019" s="67" t="s">
        <v>767</v>
      </c>
      <c r="B1019" s="123" t="s">
        <v>2728</v>
      </c>
      <c r="C1019" s="106"/>
      <c r="D1019" s="152">
        <v>1</v>
      </c>
      <c r="E1019" s="160">
        <v>3</v>
      </c>
      <c r="F1019" s="154">
        <v>11.89794</v>
      </c>
    </row>
    <row r="1020" spans="1:6">
      <c r="A1020" s="67" t="s">
        <v>767</v>
      </c>
      <c r="B1020" s="123" t="s">
        <v>2729</v>
      </c>
      <c r="C1020" s="106"/>
      <c r="D1020" s="152">
        <v>1</v>
      </c>
      <c r="E1020" s="160">
        <v>5</v>
      </c>
      <c r="F1020" s="154">
        <v>11.497479999999999</v>
      </c>
    </row>
    <row r="1021" spans="1:6">
      <c r="A1021" s="67" t="s">
        <v>767</v>
      </c>
      <c r="B1021" s="123" t="s">
        <v>2730</v>
      </c>
      <c r="C1021" s="106"/>
      <c r="D1021" s="152">
        <v>1</v>
      </c>
      <c r="E1021" s="160">
        <v>4</v>
      </c>
      <c r="F1021" s="154">
        <v>11.497479999999999</v>
      </c>
    </row>
    <row r="1022" spans="1:6">
      <c r="A1022" s="67" t="s">
        <v>767</v>
      </c>
      <c r="B1022" s="123" t="s">
        <v>2731</v>
      </c>
      <c r="C1022" s="106"/>
      <c r="D1022" s="152">
        <v>1</v>
      </c>
      <c r="E1022" s="160">
        <v>5</v>
      </c>
      <c r="F1022" s="154">
        <v>17.670780000000001</v>
      </c>
    </row>
    <row r="1023" spans="1:6">
      <c r="A1023" s="67" t="s">
        <v>767</v>
      </c>
      <c r="B1023" s="123" t="s">
        <v>2732</v>
      </c>
      <c r="C1023" s="106"/>
      <c r="D1023" s="152">
        <v>1</v>
      </c>
      <c r="E1023" s="160">
        <v>4</v>
      </c>
      <c r="F1023" s="154">
        <v>11.85005</v>
      </c>
    </row>
    <row r="1024" spans="1:6">
      <c r="A1024" s="67" t="s">
        <v>767</v>
      </c>
      <c r="B1024" s="123" t="s">
        <v>2369</v>
      </c>
      <c r="C1024" s="106"/>
      <c r="D1024" s="152">
        <v>1</v>
      </c>
      <c r="E1024" s="160">
        <v>3</v>
      </c>
      <c r="F1024" s="154">
        <v>17.262460000000001</v>
      </c>
    </row>
    <row r="1025" spans="1:6">
      <c r="A1025" s="67" t="s">
        <v>767</v>
      </c>
      <c r="B1025" s="123" t="s">
        <v>2733</v>
      </c>
      <c r="C1025" s="106"/>
      <c r="D1025" s="152">
        <v>1</v>
      </c>
      <c r="E1025" s="160">
        <v>5</v>
      </c>
      <c r="F1025" s="154">
        <v>17.717410000000001</v>
      </c>
    </row>
    <row r="1026" spans="1:6">
      <c r="A1026" s="67" t="s">
        <v>767</v>
      </c>
      <c r="B1026" s="164" t="s">
        <v>2734</v>
      </c>
      <c r="C1026" s="106"/>
      <c r="D1026" s="152">
        <v>1</v>
      </c>
      <c r="E1026" s="160">
        <v>5</v>
      </c>
      <c r="F1026" s="154">
        <v>17.619229999999998</v>
      </c>
    </row>
    <row r="1027" spans="1:6">
      <c r="A1027" s="67" t="s">
        <v>767</v>
      </c>
      <c r="B1027" s="123" t="s">
        <v>2735</v>
      </c>
      <c r="C1027" s="106"/>
      <c r="D1027" s="152">
        <v>1</v>
      </c>
      <c r="E1027" s="160">
        <v>5</v>
      </c>
      <c r="F1027" s="154">
        <v>11.3994</v>
      </c>
    </row>
    <row r="1028" spans="1:6">
      <c r="A1028" s="67" t="s">
        <v>767</v>
      </c>
      <c r="B1028" s="123" t="s">
        <v>2736</v>
      </c>
      <c r="C1028" s="106"/>
      <c r="D1028" s="152">
        <v>1</v>
      </c>
      <c r="E1028" s="160">
        <v>5</v>
      </c>
      <c r="F1028" s="154">
        <v>17.669779999999999</v>
      </c>
    </row>
    <row r="1029" spans="1:6">
      <c r="A1029" s="67" t="s">
        <v>767</v>
      </c>
      <c r="B1029" s="123" t="s">
        <v>2737</v>
      </c>
      <c r="C1029" s="106"/>
      <c r="D1029" s="152">
        <v>1</v>
      </c>
      <c r="E1029" s="160">
        <v>5</v>
      </c>
      <c r="F1029" s="154">
        <v>18.027549999999998</v>
      </c>
    </row>
    <row r="1030" spans="1:6">
      <c r="A1030" s="67" t="s">
        <v>767</v>
      </c>
      <c r="B1030" s="123" t="s">
        <v>2738</v>
      </c>
      <c r="C1030" s="106"/>
      <c r="D1030" s="152">
        <v>1</v>
      </c>
      <c r="E1030" s="160">
        <v>5</v>
      </c>
      <c r="F1030" s="154">
        <v>11.500500000000001</v>
      </c>
    </row>
    <row r="1031" spans="1:6">
      <c r="A1031" s="67" t="s">
        <v>767</v>
      </c>
      <c r="B1031" s="123" t="s">
        <v>2739</v>
      </c>
      <c r="C1031" s="106"/>
      <c r="D1031" s="152">
        <v>1</v>
      </c>
      <c r="E1031" s="160">
        <v>5</v>
      </c>
      <c r="F1031" s="154">
        <v>11.3994</v>
      </c>
    </row>
    <row r="1032" spans="1:6">
      <c r="A1032" s="67" t="s">
        <v>767</v>
      </c>
      <c r="B1032" s="123" t="s">
        <v>2740</v>
      </c>
      <c r="C1032" s="106"/>
      <c r="D1032" s="152">
        <v>1</v>
      </c>
      <c r="E1032" s="160">
        <v>3</v>
      </c>
      <c r="F1032" s="154">
        <v>11.067350000000001</v>
      </c>
    </row>
    <row r="1033" spans="1:6">
      <c r="A1033" s="67" t="s">
        <v>767</v>
      </c>
      <c r="B1033" s="123" t="s">
        <v>2741</v>
      </c>
      <c r="C1033" s="106"/>
      <c r="D1033" s="152">
        <v>1</v>
      </c>
      <c r="E1033" s="160">
        <v>5</v>
      </c>
      <c r="F1033" s="154">
        <v>11.69736</v>
      </c>
    </row>
    <row r="1034" spans="1:6">
      <c r="A1034" s="67" t="s">
        <v>767</v>
      </c>
      <c r="B1034" s="123" t="s">
        <v>2742</v>
      </c>
      <c r="C1034" s="106"/>
      <c r="D1034" s="152">
        <v>1</v>
      </c>
      <c r="E1034" s="160">
        <v>3</v>
      </c>
      <c r="F1034" s="154">
        <v>11.067350000000001</v>
      </c>
    </row>
    <row r="1035" spans="1:6">
      <c r="A1035" s="67" t="s">
        <v>767</v>
      </c>
      <c r="B1035" s="123" t="s">
        <v>2743</v>
      </c>
      <c r="C1035" s="106"/>
      <c r="D1035" s="152">
        <v>1</v>
      </c>
      <c r="E1035" s="160">
        <v>4</v>
      </c>
      <c r="F1035" s="154">
        <v>11.8461</v>
      </c>
    </row>
    <row r="1036" spans="1:6">
      <c r="A1036" s="67" t="s">
        <v>767</v>
      </c>
      <c r="B1036" s="123" t="s">
        <v>2743</v>
      </c>
      <c r="C1036" s="106"/>
      <c r="D1036" s="152">
        <v>1</v>
      </c>
      <c r="E1036" s="160">
        <v>4</v>
      </c>
      <c r="F1036" s="154">
        <v>11.067350000000001</v>
      </c>
    </row>
    <row r="1037" spans="1:6">
      <c r="A1037" s="67" t="s">
        <v>767</v>
      </c>
      <c r="B1037" s="123" t="s">
        <v>2744</v>
      </c>
      <c r="C1037" s="106"/>
      <c r="D1037" s="152">
        <v>1</v>
      </c>
      <c r="E1037" s="160">
        <v>2</v>
      </c>
      <c r="F1037" s="154">
        <v>11.067350000000001</v>
      </c>
    </row>
    <row r="1038" spans="1:6">
      <c r="A1038" s="67" t="s">
        <v>767</v>
      </c>
      <c r="B1038" s="123" t="s">
        <v>2745</v>
      </c>
      <c r="C1038" s="106"/>
      <c r="D1038" s="152">
        <v>1</v>
      </c>
      <c r="E1038" s="160">
        <v>5</v>
      </c>
      <c r="F1038" s="154">
        <v>17.262460000000001</v>
      </c>
    </row>
    <row r="1039" spans="1:6">
      <c r="A1039" s="67" t="s">
        <v>767</v>
      </c>
      <c r="B1039" s="123" t="s">
        <v>2746</v>
      </c>
      <c r="C1039" s="106"/>
      <c r="D1039" s="152">
        <v>1</v>
      </c>
      <c r="E1039" s="160">
        <v>5</v>
      </c>
      <c r="F1039" s="154">
        <v>11.067350000000001</v>
      </c>
    </row>
    <row r="1040" spans="1:6">
      <c r="A1040" s="67" t="s">
        <v>767</v>
      </c>
      <c r="B1040" s="123" t="s">
        <v>2747</v>
      </c>
      <c r="C1040" s="106"/>
      <c r="D1040" s="152">
        <v>1</v>
      </c>
      <c r="E1040" s="160">
        <v>5</v>
      </c>
      <c r="F1040" s="154">
        <v>11.067350000000001</v>
      </c>
    </row>
    <row r="1041" spans="1:6">
      <c r="A1041" s="67" t="s">
        <v>767</v>
      </c>
      <c r="B1041" s="123" t="s">
        <v>2748</v>
      </c>
      <c r="C1041" s="106"/>
      <c r="D1041" s="152">
        <v>1</v>
      </c>
      <c r="E1041" s="160">
        <v>4</v>
      </c>
      <c r="F1041" s="154">
        <v>11.766780000000001</v>
      </c>
    </row>
    <row r="1042" spans="1:6">
      <c r="A1042" s="67" t="s">
        <v>767</v>
      </c>
      <c r="B1042" s="123" t="s">
        <v>2749</v>
      </c>
      <c r="C1042" s="106"/>
      <c r="D1042" s="152">
        <v>1</v>
      </c>
      <c r="E1042" s="160">
        <v>5</v>
      </c>
      <c r="F1042" s="154">
        <v>11.067350000000001</v>
      </c>
    </row>
    <row r="1043" spans="1:6">
      <c r="A1043" s="67" t="s">
        <v>767</v>
      </c>
      <c r="B1043" s="123" t="s">
        <v>2750</v>
      </c>
      <c r="C1043" s="106"/>
      <c r="D1043" s="152">
        <v>1</v>
      </c>
      <c r="E1043" s="160">
        <v>5</v>
      </c>
      <c r="F1043" s="154">
        <v>11.067350000000001</v>
      </c>
    </row>
    <row r="1044" spans="1:6">
      <c r="A1044" s="67" t="s">
        <v>767</v>
      </c>
      <c r="B1044" s="123" t="s">
        <v>2751</v>
      </c>
      <c r="C1044" s="106"/>
      <c r="D1044" s="152">
        <v>1</v>
      </c>
      <c r="E1044" s="160">
        <v>5</v>
      </c>
      <c r="F1044" s="154">
        <v>11.067350000000001</v>
      </c>
    </row>
    <row r="1045" spans="1:6">
      <c r="A1045" s="67" t="s">
        <v>767</v>
      </c>
      <c r="B1045" s="123" t="s">
        <v>2752</v>
      </c>
      <c r="C1045" s="106"/>
      <c r="D1045" s="152">
        <v>1</v>
      </c>
      <c r="E1045" s="160">
        <v>3</v>
      </c>
      <c r="F1045" s="154">
        <v>11.806719999999999</v>
      </c>
    </row>
    <row r="1046" spans="1:6">
      <c r="A1046" s="67" t="s">
        <v>767</v>
      </c>
      <c r="B1046" s="123" t="s">
        <v>2753</v>
      </c>
      <c r="C1046" s="106"/>
      <c r="D1046" s="152">
        <v>1</v>
      </c>
      <c r="E1046" s="160">
        <v>3</v>
      </c>
      <c r="F1046" s="154">
        <v>12.533719999999999</v>
      </c>
    </row>
    <row r="1047" spans="1:6">
      <c r="A1047" s="67" t="s">
        <v>767</v>
      </c>
      <c r="B1047" s="123" t="s">
        <v>2754</v>
      </c>
      <c r="C1047" s="106"/>
      <c r="D1047" s="152">
        <v>1</v>
      </c>
      <c r="E1047" s="160">
        <v>7</v>
      </c>
      <c r="F1047" s="154">
        <v>11.067350000000001</v>
      </c>
    </row>
    <row r="1048" spans="1:6">
      <c r="A1048" s="67" t="s">
        <v>767</v>
      </c>
      <c r="B1048" s="123" t="s">
        <v>2755</v>
      </c>
      <c r="C1048" s="106"/>
      <c r="D1048" s="152">
        <v>1</v>
      </c>
      <c r="E1048" s="160">
        <v>7</v>
      </c>
      <c r="F1048" s="154">
        <v>11.067350000000001</v>
      </c>
    </row>
    <row r="1049" spans="1:6">
      <c r="A1049" s="67" t="s">
        <v>767</v>
      </c>
      <c r="B1049" s="123" t="s">
        <v>2756</v>
      </c>
      <c r="C1049" s="106"/>
      <c r="D1049" s="152">
        <v>1</v>
      </c>
      <c r="E1049" s="160">
        <v>5</v>
      </c>
      <c r="F1049" s="154">
        <v>11.29687</v>
      </c>
    </row>
    <row r="1050" spans="1:6">
      <c r="A1050" s="67" t="s">
        <v>767</v>
      </c>
      <c r="B1050" s="123" t="s">
        <v>2757</v>
      </c>
      <c r="C1050" s="106"/>
      <c r="D1050" s="152">
        <v>1</v>
      </c>
      <c r="E1050" s="160">
        <v>5</v>
      </c>
      <c r="F1050" s="154">
        <v>11.663740000000001</v>
      </c>
    </row>
    <row r="1051" spans="1:6">
      <c r="A1051" s="67" t="s">
        <v>767</v>
      </c>
      <c r="B1051" s="123" t="s">
        <v>2758</v>
      </c>
      <c r="C1051" s="106"/>
      <c r="D1051" s="152">
        <v>1</v>
      </c>
      <c r="E1051" s="160">
        <v>5</v>
      </c>
      <c r="F1051" s="154">
        <v>11.067350000000001</v>
      </c>
    </row>
    <row r="1052" spans="1:6">
      <c r="A1052" s="67" t="s">
        <v>767</v>
      </c>
      <c r="B1052" s="123" t="s">
        <v>2759</v>
      </c>
      <c r="C1052" s="106"/>
      <c r="D1052" s="152">
        <v>1</v>
      </c>
      <c r="E1052" s="160">
        <v>5</v>
      </c>
      <c r="F1052" s="154">
        <v>11.73808</v>
      </c>
    </row>
    <row r="1053" spans="1:6">
      <c r="A1053" s="67" t="s">
        <v>767</v>
      </c>
      <c r="B1053" s="123" t="s">
        <v>2760</v>
      </c>
      <c r="C1053" s="106"/>
      <c r="D1053" s="152">
        <v>1</v>
      </c>
      <c r="E1053" s="160">
        <v>2</v>
      </c>
      <c r="F1053" s="154">
        <v>11.399839999999999</v>
      </c>
    </row>
    <row r="1054" spans="1:6">
      <c r="A1054" s="67" t="s">
        <v>767</v>
      </c>
      <c r="B1054" s="123" t="s">
        <v>2761</v>
      </c>
      <c r="C1054" s="106"/>
      <c r="D1054" s="152">
        <v>1</v>
      </c>
      <c r="E1054" s="160">
        <v>5</v>
      </c>
      <c r="F1054" s="154">
        <v>11.402139999999999</v>
      </c>
    </row>
    <row r="1055" spans="1:6">
      <c r="A1055" s="67" t="s">
        <v>767</v>
      </c>
      <c r="B1055" s="123" t="s">
        <v>2762</v>
      </c>
      <c r="C1055" s="106"/>
      <c r="D1055" s="152">
        <v>1</v>
      </c>
      <c r="E1055" s="160">
        <v>7</v>
      </c>
      <c r="F1055" s="154">
        <v>11.067350000000001</v>
      </c>
    </row>
    <row r="1056" spans="1:6">
      <c r="A1056" s="67" t="s">
        <v>767</v>
      </c>
      <c r="B1056" s="123" t="s">
        <v>2763</v>
      </c>
      <c r="C1056" s="106"/>
      <c r="D1056" s="152">
        <v>1</v>
      </c>
      <c r="E1056" s="160">
        <v>5</v>
      </c>
      <c r="F1056" s="154">
        <v>17.907360000000001</v>
      </c>
    </row>
    <row r="1057" spans="1:6">
      <c r="A1057" s="67" t="s">
        <v>767</v>
      </c>
      <c r="B1057" s="123" t="s">
        <v>2764</v>
      </c>
      <c r="C1057" s="106"/>
      <c r="D1057" s="152">
        <v>1</v>
      </c>
      <c r="E1057" s="160">
        <v>5</v>
      </c>
      <c r="F1057" s="154">
        <v>11.645520000000001</v>
      </c>
    </row>
    <row r="1058" spans="1:6">
      <c r="A1058" s="67" t="s">
        <v>767</v>
      </c>
      <c r="B1058" s="123" t="s">
        <v>2765</v>
      </c>
      <c r="C1058" s="106"/>
      <c r="D1058" s="152">
        <v>1</v>
      </c>
      <c r="E1058" s="160">
        <v>2</v>
      </c>
      <c r="F1058" s="154">
        <v>12.15958</v>
      </c>
    </row>
    <row r="1059" spans="1:6">
      <c r="A1059" s="67" t="s">
        <v>767</v>
      </c>
      <c r="B1059" s="123" t="s">
        <v>2766</v>
      </c>
      <c r="C1059" s="106"/>
      <c r="D1059" s="152">
        <v>1</v>
      </c>
      <c r="E1059" s="160">
        <v>10</v>
      </c>
      <c r="F1059" s="154">
        <v>17.891189999999998</v>
      </c>
    </row>
    <row r="1060" spans="1:6">
      <c r="A1060" s="67" t="s">
        <v>767</v>
      </c>
      <c r="B1060" s="123" t="s">
        <v>2767</v>
      </c>
      <c r="C1060" s="106"/>
      <c r="D1060" s="152">
        <v>1</v>
      </c>
      <c r="E1060" s="160">
        <v>3</v>
      </c>
      <c r="F1060" s="154">
        <v>11.52581</v>
      </c>
    </row>
    <row r="1061" spans="1:6">
      <c r="A1061" s="67" t="s">
        <v>767</v>
      </c>
      <c r="B1061" s="123" t="s">
        <v>2768</v>
      </c>
      <c r="C1061" s="106"/>
      <c r="D1061" s="152">
        <v>1</v>
      </c>
      <c r="E1061" s="160">
        <v>2</v>
      </c>
      <c r="F1061" s="154">
        <v>11.26423</v>
      </c>
    </row>
    <row r="1062" spans="1:6">
      <c r="A1062" s="67" t="s">
        <v>767</v>
      </c>
      <c r="B1062" s="123" t="s">
        <v>2769</v>
      </c>
      <c r="C1062" s="106"/>
      <c r="D1062" s="152">
        <v>1</v>
      </c>
      <c r="E1062" s="160">
        <v>5</v>
      </c>
      <c r="F1062" s="154">
        <v>11.29687</v>
      </c>
    </row>
    <row r="1063" spans="1:6">
      <c r="A1063" s="67" t="s">
        <v>767</v>
      </c>
      <c r="B1063" s="123" t="s">
        <v>2770</v>
      </c>
      <c r="C1063" s="106"/>
      <c r="D1063" s="152">
        <v>1</v>
      </c>
      <c r="E1063" s="160">
        <v>5</v>
      </c>
      <c r="F1063" s="154">
        <v>11.29687</v>
      </c>
    </row>
    <row r="1064" spans="1:6">
      <c r="A1064" s="67" t="s">
        <v>767</v>
      </c>
      <c r="B1064" s="123" t="s">
        <v>2771</v>
      </c>
      <c r="C1064" s="106"/>
      <c r="D1064" s="152">
        <v>1</v>
      </c>
      <c r="E1064" s="160">
        <v>6</v>
      </c>
      <c r="F1064" s="154">
        <v>11.27309</v>
      </c>
    </row>
    <row r="1065" spans="1:6">
      <c r="A1065" s="67" t="s">
        <v>767</v>
      </c>
      <c r="B1065" s="158" t="s">
        <v>2772</v>
      </c>
      <c r="C1065" s="106"/>
      <c r="D1065" s="152">
        <v>1</v>
      </c>
      <c r="E1065" s="160">
        <v>5</v>
      </c>
      <c r="F1065" s="154">
        <v>11.29687</v>
      </c>
    </row>
    <row r="1066" spans="1:6">
      <c r="A1066" s="67" t="s">
        <v>767</v>
      </c>
      <c r="B1066" s="155" t="s">
        <v>2773</v>
      </c>
      <c r="C1066" s="106"/>
      <c r="D1066" s="152">
        <v>1</v>
      </c>
      <c r="E1066" s="160">
        <v>5</v>
      </c>
      <c r="F1066" s="154">
        <v>11.29687</v>
      </c>
    </row>
    <row r="1067" spans="1:6">
      <c r="A1067" s="67" t="s">
        <v>767</v>
      </c>
      <c r="B1067" s="123" t="s">
        <v>2774</v>
      </c>
      <c r="C1067" s="106"/>
      <c r="D1067" s="152">
        <v>1</v>
      </c>
      <c r="E1067" s="160">
        <v>4</v>
      </c>
      <c r="F1067" s="154">
        <v>11.297649999999999</v>
      </c>
    </row>
    <row r="1068" spans="1:6">
      <c r="A1068" s="67" t="s">
        <v>767</v>
      </c>
      <c r="B1068" s="123" t="s">
        <v>2775</v>
      </c>
      <c r="C1068" s="106"/>
      <c r="D1068" s="152">
        <v>1</v>
      </c>
      <c r="E1068" s="160">
        <v>3</v>
      </c>
      <c r="F1068" s="165">
        <v>11.797879999999999</v>
      </c>
    </row>
    <row r="1069" spans="1:6">
      <c r="A1069" s="67" t="s">
        <v>767</v>
      </c>
      <c r="B1069" s="123" t="s">
        <v>2776</v>
      </c>
      <c r="C1069" s="106"/>
      <c r="D1069" s="152">
        <v>1</v>
      </c>
      <c r="E1069" s="160">
        <v>2</v>
      </c>
      <c r="F1069" s="165">
        <v>11.759069999999999</v>
      </c>
    </row>
    <row r="1070" spans="1:6">
      <c r="A1070" s="67" t="s">
        <v>767</v>
      </c>
      <c r="B1070" s="123" t="s">
        <v>2777</v>
      </c>
      <c r="C1070" s="106"/>
      <c r="D1070" s="152">
        <v>1</v>
      </c>
      <c r="E1070" s="160">
        <v>2</v>
      </c>
      <c r="F1070" s="165">
        <v>18.325810000000001</v>
      </c>
    </row>
    <row r="1071" spans="1:6">
      <c r="A1071" s="67" t="s">
        <v>767</v>
      </c>
      <c r="B1071" s="123" t="s">
        <v>2778</v>
      </c>
      <c r="C1071" s="106"/>
      <c r="D1071" s="152">
        <v>1</v>
      </c>
      <c r="E1071" s="160">
        <v>2</v>
      </c>
      <c r="F1071" s="165">
        <v>17.944479999999999</v>
      </c>
    </row>
    <row r="1072" spans="1:6">
      <c r="A1072" s="67" t="s">
        <v>767</v>
      </c>
      <c r="B1072" s="123" t="s">
        <v>2779</v>
      </c>
      <c r="C1072" s="106"/>
      <c r="D1072" s="152">
        <v>1</v>
      </c>
      <c r="E1072" s="160">
        <v>5</v>
      </c>
      <c r="F1072" s="165">
        <v>11.452</v>
      </c>
    </row>
    <row r="1073" spans="1:6">
      <c r="A1073" s="67" t="s">
        <v>767</v>
      </c>
      <c r="B1073" s="123" t="s">
        <v>2780</v>
      </c>
      <c r="C1073" s="106"/>
      <c r="D1073" s="152">
        <v>1</v>
      </c>
      <c r="E1073" s="160">
        <v>5</v>
      </c>
      <c r="F1073" s="165">
        <v>11.452</v>
      </c>
    </row>
    <row r="1074" spans="1:6">
      <c r="A1074" s="67" t="s">
        <v>767</v>
      </c>
      <c r="B1074" s="164" t="s">
        <v>2781</v>
      </c>
      <c r="C1074" s="106"/>
      <c r="D1074" s="152">
        <v>1</v>
      </c>
      <c r="E1074" s="160">
        <v>5</v>
      </c>
      <c r="F1074" s="165">
        <v>11.749370000000001</v>
      </c>
    </row>
    <row r="1075" spans="1:6">
      <c r="A1075" s="67" t="s">
        <v>767</v>
      </c>
      <c r="B1075" s="123" t="s">
        <v>2584</v>
      </c>
      <c r="C1075" s="106"/>
      <c r="D1075" s="152">
        <v>1</v>
      </c>
      <c r="E1075" s="160">
        <v>5</v>
      </c>
      <c r="F1075" s="165">
        <v>11.452</v>
      </c>
    </row>
    <row r="1076" spans="1:6">
      <c r="A1076" s="67" t="s">
        <v>767</v>
      </c>
      <c r="B1076" s="123" t="s">
        <v>2782</v>
      </c>
      <c r="C1076" s="106"/>
      <c r="D1076" s="152">
        <v>1</v>
      </c>
      <c r="E1076" s="160">
        <v>3</v>
      </c>
      <c r="F1076" s="165">
        <v>11.452170000000001</v>
      </c>
    </row>
    <row r="1077" spans="1:6">
      <c r="A1077" s="67" t="s">
        <v>767</v>
      </c>
      <c r="B1077" s="123" t="s">
        <v>2783</v>
      </c>
      <c r="C1077" s="106"/>
      <c r="D1077" s="152">
        <v>1</v>
      </c>
      <c r="E1077" s="160">
        <v>6</v>
      </c>
      <c r="F1077" s="165">
        <v>12.104100000000001</v>
      </c>
    </row>
    <row r="1078" spans="1:6">
      <c r="A1078" s="67" t="s">
        <v>767</v>
      </c>
      <c r="B1078" s="123" t="s">
        <v>2784</v>
      </c>
      <c r="C1078" s="106"/>
      <c r="D1078" s="152">
        <v>1</v>
      </c>
      <c r="E1078" s="160">
        <v>3</v>
      </c>
      <c r="F1078" s="165">
        <v>11.869200000000001</v>
      </c>
    </row>
    <row r="1079" spans="1:6">
      <c r="A1079" s="67" t="s">
        <v>767</v>
      </c>
      <c r="B1079" s="123" t="s">
        <v>2785</v>
      </c>
      <c r="C1079" s="106"/>
      <c r="D1079" s="152">
        <v>1</v>
      </c>
      <c r="E1079" s="160">
        <v>3</v>
      </c>
      <c r="F1079" s="165">
        <v>11.40883</v>
      </c>
    </row>
    <row r="1080" spans="1:6">
      <c r="A1080" s="67" t="s">
        <v>767</v>
      </c>
      <c r="B1080" s="123" t="s">
        <v>2786</v>
      </c>
      <c r="C1080" s="106"/>
      <c r="D1080" s="152">
        <v>1</v>
      </c>
      <c r="E1080" s="160">
        <v>3</v>
      </c>
      <c r="F1080" s="165">
        <v>17.603939999999998</v>
      </c>
    </row>
    <row r="1081" spans="1:6">
      <c r="A1081" s="67" t="s">
        <v>767</v>
      </c>
      <c r="B1081" s="123" t="s">
        <v>2787</v>
      </c>
      <c r="C1081" s="106"/>
      <c r="D1081" s="152">
        <v>1</v>
      </c>
      <c r="E1081" s="160">
        <v>7</v>
      </c>
      <c r="F1081" s="165">
        <v>17.603939999999998</v>
      </c>
    </row>
    <row r="1082" spans="1:6">
      <c r="A1082" s="67" t="s">
        <v>767</v>
      </c>
      <c r="B1082" s="123" t="s">
        <v>1607</v>
      </c>
      <c r="C1082" s="106"/>
      <c r="D1082" s="152">
        <v>1</v>
      </c>
      <c r="E1082" s="160">
        <v>7</v>
      </c>
      <c r="F1082" s="165">
        <v>17.595110000000002</v>
      </c>
    </row>
    <row r="1083" spans="1:6">
      <c r="A1083" s="67" t="s">
        <v>767</v>
      </c>
      <c r="B1083" s="123" t="s">
        <v>2788</v>
      </c>
      <c r="C1083" s="106"/>
      <c r="D1083" s="152">
        <v>1</v>
      </c>
      <c r="E1083" s="160">
        <v>4</v>
      </c>
      <c r="F1083" s="165">
        <v>11.863149999999999</v>
      </c>
    </row>
    <row r="1084" spans="1:6">
      <c r="A1084" s="67" t="s">
        <v>767</v>
      </c>
      <c r="B1084" s="123" t="s">
        <v>2789</v>
      </c>
      <c r="C1084" s="106"/>
      <c r="D1084" s="152">
        <v>1</v>
      </c>
      <c r="E1084" s="160">
        <v>5</v>
      </c>
      <c r="F1084" s="165">
        <v>17.96331</v>
      </c>
    </row>
    <row r="1085" spans="1:6">
      <c r="A1085" s="67" t="s">
        <v>767</v>
      </c>
      <c r="B1085" s="123" t="s">
        <v>2790</v>
      </c>
      <c r="C1085" s="106"/>
      <c r="D1085" s="152">
        <v>1</v>
      </c>
      <c r="E1085" s="160">
        <v>7</v>
      </c>
      <c r="F1085" s="165">
        <v>17.96331</v>
      </c>
    </row>
    <row r="1086" spans="1:6">
      <c r="A1086" s="67" t="s">
        <v>767</v>
      </c>
      <c r="B1086" s="123" t="s">
        <v>2791</v>
      </c>
      <c r="C1086" s="106"/>
      <c r="D1086" s="152">
        <v>1</v>
      </c>
      <c r="E1086" s="160">
        <v>3</v>
      </c>
      <c r="F1086" s="165">
        <v>12.55485</v>
      </c>
    </row>
    <row r="1087" spans="1:6">
      <c r="A1087" s="67" t="s">
        <v>767</v>
      </c>
      <c r="B1087" s="123" t="s">
        <v>2792</v>
      </c>
      <c r="C1087" s="106"/>
      <c r="D1087" s="152">
        <v>1</v>
      </c>
      <c r="E1087" s="160">
        <v>5</v>
      </c>
      <c r="F1087" s="165">
        <v>12.55485</v>
      </c>
    </row>
    <row r="1088" spans="1:6">
      <c r="A1088" s="67" t="s">
        <v>767</v>
      </c>
      <c r="B1088" s="123" t="s">
        <v>2793</v>
      </c>
      <c r="C1088" s="106"/>
      <c r="D1088" s="152">
        <v>1</v>
      </c>
      <c r="E1088" s="160">
        <v>5</v>
      </c>
      <c r="F1088" s="165">
        <v>12.55485</v>
      </c>
    </row>
    <row r="1089" spans="1:6">
      <c r="A1089" s="67" t="s">
        <v>767</v>
      </c>
      <c r="B1089" s="123" t="s">
        <v>2794</v>
      </c>
      <c r="C1089" s="106"/>
      <c r="D1089" s="152">
        <v>1</v>
      </c>
      <c r="E1089" s="160">
        <v>5</v>
      </c>
      <c r="F1089" s="165">
        <v>12.55485</v>
      </c>
    </row>
    <row r="1090" spans="1:6">
      <c r="A1090" s="67" t="s">
        <v>767</v>
      </c>
      <c r="B1090" s="123" t="s">
        <v>2795</v>
      </c>
      <c r="C1090" s="106"/>
      <c r="D1090" s="152">
        <v>1</v>
      </c>
      <c r="E1090" s="160">
        <v>5</v>
      </c>
      <c r="F1090" s="165">
        <v>12.55485</v>
      </c>
    </row>
    <row r="1091" spans="1:6">
      <c r="A1091" s="67" t="s">
        <v>767</v>
      </c>
      <c r="B1091" s="123" t="s">
        <v>2796</v>
      </c>
      <c r="C1091" s="106"/>
      <c r="D1091" s="152">
        <v>1</v>
      </c>
      <c r="E1091" s="160">
        <v>5</v>
      </c>
      <c r="F1091" s="165">
        <v>12.55485</v>
      </c>
    </row>
    <row r="1092" spans="1:6">
      <c r="A1092" s="67" t="s">
        <v>767</v>
      </c>
      <c r="B1092" s="123" t="s">
        <v>2797</v>
      </c>
      <c r="C1092" s="106"/>
      <c r="D1092" s="152">
        <v>1</v>
      </c>
      <c r="E1092" s="160">
        <v>7</v>
      </c>
      <c r="F1092" s="165">
        <v>11.384129999999999</v>
      </c>
    </row>
    <row r="1093" spans="1:6">
      <c r="A1093" s="67" t="s">
        <v>767</v>
      </c>
      <c r="B1093" s="123" t="s">
        <v>2798</v>
      </c>
      <c r="C1093" s="106"/>
      <c r="D1093" s="152">
        <v>1</v>
      </c>
      <c r="E1093" s="160">
        <v>2</v>
      </c>
      <c r="F1093" s="165">
        <v>11.384129999999999</v>
      </c>
    </row>
    <row r="1094" spans="1:6">
      <c r="A1094" s="67" t="s">
        <v>767</v>
      </c>
      <c r="B1094" s="123" t="s">
        <v>2799</v>
      </c>
      <c r="C1094" s="106"/>
      <c r="D1094" s="152">
        <v>1</v>
      </c>
      <c r="E1094" s="160">
        <v>7</v>
      </c>
      <c r="F1094" s="165">
        <v>11.384129999999999</v>
      </c>
    </row>
    <row r="1095" spans="1:6">
      <c r="A1095" s="67" t="s">
        <v>767</v>
      </c>
      <c r="B1095" s="123" t="s">
        <v>2800</v>
      </c>
      <c r="C1095" s="106"/>
      <c r="D1095" s="152">
        <v>1</v>
      </c>
      <c r="E1095" s="160">
        <v>5</v>
      </c>
      <c r="F1095" s="165">
        <v>11.384129999999999</v>
      </c>
    </row>
    <row r="1096" spans="1:6">
      <c r="A1096" s="67" t="s">
        <v>767</v>
      </c>
      <c r="B1096" s="123" t="s">
        <v>2801</v>
      </c>
      <c r="C1096" s="106"/>
      <c r="D1096" s="152">
        <v>1</v>
      </c>
      <c r="E1096" s="160">
        <v>5</v>
      </c>
      <c r="F1096" s="165">
        <v>11.42442</v>
      </c>
    </row>
    <row r="1097" spans="1:6">
      <c r="A1097" s="67" t="s">
        <v>767</v>
      </c>
      <c r="B1097" s="123" t="s">
        <v>2802</v>
      </c>
      <c r="C1097" s="106"/>
      <c r="D1097" s="152">
        <v>1</v>
      </c>
      <c r="E1097" s="160">
        <v>4</v>
      </c>
      <c r="F1097" s="165">
        <v>11.42442</v>
      </c>
    </row>
    <row r="1098" spans="1:6">
      <c r="A1098" s="67" t="s">
        <v>767</v>
      </c>
      <c r="B1098" s="123" t="s">
        <v>2803</v>
      </c>
      <c r="C1098" s="106"/>
      <c r="D1098" s="152">
        <v>1</v>
      </c>
      <c r="E1098" s="160">
        <v>1</v>
      </c>
      <c r="F1098" s="165">
        <v>11.384129999999999</v>
      </c>
    </row>
    <row r="1099" spans="1:6">
      <c r="A1099" s="67" t="s">
        <v>767</v>
      </c>
      <c r="B1099" s="123" t="s">
        <v>2804</v>
      </c>
      <c r="C1099" s="106"/>
      <c r="D1099" s="152">
        <v>1</v>
      </c>
      <c r="E1099" s="160">
        <v>3</v>
      </c>
      <c r="F1099" s="165">
        <v>11.42442</v>
      </c>
    </row>
    <row r="1100" spans="1:6">
      <c r="A1100" s="67" t="s">
        <v>767</v>
      </c>
      <c r="B1100" s="123" t="s">
        <v>2805</v>
      </c>
      <c r="C1100" s="106"/>
      <c r="D1100" s="152">
        <v>1</v>
      </c>
      <c r="E1100" s="160">
        <v>3</v>
      </c>
      <c r="F1100" s="165">
        <v>11.336559999999999</v>
      </c>
    </row>
    <row r="1101" spans="1:6">
      <c r="A1101" s="67" t="s">
        <v>767</v>
      </c>
      <c r="B1101" s="123" t="s">
        <v>2806</v>
      </c>
      <c r="C1101" s="106"/>
      <c r="D1101" s="152">
        <v>1</v>
      </c>
      <c r="E1101" s="160">
        <v>3</v>
      </c>
      <c r="F1101" s="165">
        <v>11.376850000000001</v>
      </c>
    </row>
    <row r="1102" spans="1:6">
      <c r="A1102" s="67" t="s">
        <v>767</v>
      </c>
      <c r="B1102" s="123" t="s">
        <v>2807</v>
      </c>
      <c r="C1102" s="106"/>
      <c r="D1102" s="152">
        <v>1</v>
      </c>
      <c r="E1102" s="160">
        <v>5</v>
      </c>
      <c r="F1102" s="165">
        <v>12.55485</v>
      </c>
    </row>
    <row r="1103" spans="1:6">
      <c r="A1103" s="67" t="s">
        <v>767</v>
      </c>
      <c r="B1103" s="155" t="s">
        <v>2808</v>
      </c>
      <c r="C1103" s="106"/>
      <c r="D1103" s="152">
        <v>1</v>
      </c>
      <c r="E1103" s="160">
        <v>4</v>
      </c>
      <c r="F1103" s="165">
        <v>12.55485</v>
      </c>
    </row>
    <row r="1104" spans="1:6">
      <c r="A1104" s="67" t="s">
        <v>767</v>
      </c>
      <c r="B1104" s="123" t="s">
        <v>2809</v>
      </c>
      <c r="C1104" s="106"/>
      <c r="D1104" s="152">
        <v>1</v>
      </c>
      <c r="E1104" s="160">
        <v>2</v>
      </c>
      <c r="F1104" s="165">
        <v>17.98677</v>
      </c>
    </row>
    <row r="1105" spans="1:6">
      <c r="A1105" s="67" t="s">
        <v>767</v>
      </c>
      <c r="B1105" s="123" t="s">
        <v>2810</v>
      </c>
      <c r="C1105" s="106"/>
      <c r="D1105" s="152">
        <v>1</v>
      </c>
      <c r="E1105" s="160">
        <v>5</v>
      </c>
      <c r="F1105" s="165">
        <v>12.55485</v>
      </c>
    </row>
    <row r="1106" spans="1:6">
      <c r="A1106" s="67" t="s">
        <v>767</v>
      </c>
      <c r="B1106" s="123" t="s">
        <v>2811</v>
      </c>
      <c r="C1106" s="106"/>
      <c r="D1106" s="152">
        <v>1</v>
      </c>
      <c r="E1106" s="160">
        <v>5</v>
      </c>
      <c r="F1106" s="165">
        <v>12.55485</v>
      </c>
    </row>
    <row r="1107" spans="1:6">
      <c r="A1107" s="67" t="s">
        <v>767</v>
      </c>
      <c r="B1107" s="123" t="s">
        <v>2812</v>
      </c>
      <c r="C1107" s="106"/>
      <c r="D1107" s="152">
        <v>1</v>
      </c>
      <c r="E1107" s="160">
        <v>5</v>
      </c>
      <c r="F1107" s="165">
        <v>11.409700000000001</v>
      </c>
    </row>
    <row r="1108" spans="1:6">
      <c r="A1108" s="67" t="s">
        <v>767</v>
      </c>
      <c r="B1108" s="123" t="s">
        <v>2813</v>
      </c>
      <c r="C1108" s="106"/>
      <c r="D1108" s="152">
        <v>1</v>
      </c>
      <c r="E1108" s="160">
        <v>4</v>
      </c>
      <c r="F1108" s="165">
        <v>11.79199</v>
      </c>
    </row>
    <row r="1109" spans="1:6">
      <c r="A1109" s="67" t="s">
        <v>767</v>
      </c>
      <c r="B1109" s="123" t="s">
        <v>2814</v>
      </c>
      <c r="C1109" s="106"/>
      <c r="D1109" s="152">
        <v>1</v>
      </c>
      <c r="E1109" s="160">
        <v>5</v>
      </c>
      <c r="F1109" s="165">
        <v>17.428819999999998</v>
      </c>
    </row>
    <row r="1110" spans="1:6">
      <c r="A1110" s="67" t="s">
        <v>767</v>
      </c>
      <c r="B1110" s="123" t="s">
        <v>2815</v>
      </c>
      <c r="C1110" s="106"/>
      <c r="D1110" s="152">
        <v>1</v>
      </c>
      <c r="E1110" s="160">
        <v>3</v>
      </c>
      <c r="F1110" s="165">
        <v>17.987099999999998</v>
      </c>
    </row>
    <row r="1111" spans="1:6">
      <c r="A1111" s="67" t="s">
        <v>767</v>
      </c>
      <c r="B1111" s="123" t="s">
        <v>2816</v>
      </c>
      <c r="C1111" s="106"/>
      <c r="D1111" s="152">
        <v>1</v>
      </c>
      <c r="E1111" s="160">
        <v>5</v>
      </c>
      <c r="F1111" s="165">
        <v>12.52824</v>
      </c>
    </row>
    <row r="1112" spans="1:6">
      <c r="A1112" s="67" t="s">
        <v>767</v>
      </c>
      <c r="B1112" s="123" t="s">
        <v>2817</v>
      </c>
      <c r="C1112" s="106"/>
      <c r="D1112" s="152">
        <v>1</v>
      </c>
      <c r="E1112" s="160">
        <v>5</v>
      </c>
      <c r="F1112" s="165">
        <v>12.728389999999999</v>
      </c>
    </row>
    <row r="1113" spans="1:6">
      <c r="A1113" s="67" t="s">
        <v>767</v>
      </c>
      <c r="B1113" s="123" t="s">
        <v>2818</v>
      </c>
      <c r="C1113" s="106"/>
      <c r="D1113" s="152">
        <v>1</v>
      </c>
      <c r="E1113" s="160">
        <v>5</v>
      </c>
      <c r="F1113" s="165">
        <v>12.55485</v>
      </c>
    </row>
    <row r="1114" spans="1:6">
      <c r="A1114" s="67" t="s">
        <v>767</v>
      </c>
      <c r="B1114" s="123" t="s">
        <v>2819</v>
      </c>
      <c r="C1114" s="106"/>
      <c r="D1114" s="152">
        <v>1</v>
      </c>
      <c r="E1114" s="160">
        <v>3</v>
      </c>
      <c r="F1114" s="165">
        <v>11.452909999999999</v>
      </c>
    </row>
    <row r="1115" spans="1:6">
      <c r="A1115" s="67" t="s">
        <v>767</v>
      </c>
      <c r="B1115" s="123" t="s">
        <v>2820</v>
      </c>
      <c r="C1115" s="106"/>
      <c r="D1115" s="152">
        <v>1</v>
      </c>
      <c r="E1115" s="160">
        <v>3</v>
      </c>
      <c r="F1115" s="165">
        <v>17.675689999999999</v>
      </c>
    </row>
    <row r="1116" spans="1:6">
      <c r="A1116" s="67" t="s">
        <v>767</v>
      </c>
      <c r="B1116" s="123" t="s">
        <v>813</v>
      </c>
      <c r="C1116" s="106"/>
      <c r="D1116" s="152">
        <v>1</v>
      </c>
      <c r="E1116" s="156">
        <v>5</v>
      </c>
      <c r="F1116" s="165">
        <v>19.815300000000001</v>
      </c>
    </row>
    <row r="1117" spans="1:6">
      <c r="A1117" s="67" t="s">
        <v>767</v>
      </c>
      <c r="B1117" s="123" t="s">
        <v>2821</v>
      </c>
      <c r="C1117" s="106"/>
      <c r="D1117" s="152">
        <v>1</v>
      </c>
      <c r="E1117" s="156">
        <v>7</v>
      </c>
      <c r="F1117" s="165">
        <v>16.921240000000001</v>
      </c>
    </row>
    <row r="1118" spans="1:6">
      <c r="A1118" s="67" t="s">
        <v>767</v>
      </c>
      <c r="B1118" s="123" t="s">
        <v>2822</v>
      </c>
      <c r="C1118" s="106"/>
      <c r="D1118" s="152">
        <v>1</v>
      </c>
      <c r="E1118" s="156">
        <v>3</v>
      </c>
      <c r="F1118" s="165">
        <v>16.6629</v>
      </c>
    </row>
    <row r="1119" spans="1:6">
      <c r="A1119" s="67" t="s">
        <v>767</v>
      </c>
      <c r="B1119" s="123" t="s">
        <v>2823</v>
      </c>
      <c r="C1119" s="106"/>
      <c r="D1119" s="152">
        <v>1</v>
      </c>
      <c r="E1119" s="156">
        <v>5</v>
      </c>
      <c r="F1119" s="165">
        <v>17.176759999999998</v>
      </c>
    </row>
    <row r="1120" spans="1:6">
      <c r="A1120" s="67" t="s">
        <v>767</v>
      </c>
      <c r="B1120" s="123" t="s">
        <v>2824</v>
      </c>
      <c r="C1120" s="106"/>
      <c r="D1120" s="152">
        <v>1</v>
      </c>
      <c r="E1120" s="156">
        <v>2</v>
      </c>
      <c r="F1120" s="165">
        <v>16.962169999999997</v>
      </c>
    </row>
    <row r="1121" spans="1:6">
      <c r="A1121" s="67" t="s">
        <v>767</v>
      </c>
      <c r="B1121" s="123" t="s">
        <v>2825</v>
      </c>
      <c r="C1121" s="106"/>
      <c r="D1121" s="152">
        <v>1</v>
      </c>
      <c r="E1121" s="156">
        <v>5</v>
      </c>
      <c r="F1121" s="165">
        <v>16.750169999999997</v>
      </c>
    </row>
    <row r="1122" spans="1:6">
      <c r="A1122" s="67" t="s">
        <v>767</v>
      </c>
      <c r="B1122" s="123" t="s">
        <v>2826</v>
      </c>
      <c r="C1122" s="106"/>
      <c r="D1122" s="152">
        <v>1</v>
      </c>
      <c r="E1122" s="156">
        <v>10</v>
      </c>
      <c r="F1122" s="165">
        <v>16.596119999999999</v>
      </c>
    </row>
    <row r="1123" spans="1:6">
      <c r="A1123" s="67" t="s">
        <v>767</v>
      </c>
      <c r="B1123" s="123" t="s">
        <v>2827</v>
      </c>
      <c r="C1123" s="106"/>
      <c r="D1123" s="152">
        <v>1</v>
      </c>
      <c r="E1123" s="156">
        <v>5</v>
      </c>
      <c r="F1123" s="165">
        <v>16.5961</v>
      </c>
    </row>
    <row r="1124" spans="1:6">
      <c r="A1124" s="67" t="s">
        <v>767</v>
      </c>
      <c r="B1124" s="123" t="s">
        <v>2828</v>
      </c>
      <c r="C1124" s="106"/>
      <c r="D1124" s="152">
        <v>1</v>
      </c>
      <c r="E1124" s="156">
        <v>7</v>
      </c>
      <c r="F1124" s="165">
        <v>16.83446</v>
      </c>
    </row>
    <row r="1125" spans="1:6">
      <c r="A1125" s="67" t="s">
        <v>767</v>
      </c>
      <c r="B1125" s="123" t="s">
        <v>2829</v>
      </c>
      <c r="C1125" s="106"/>
      <c r="D1125" s="152">
        <v>1</v>
      </c>
      <c r="E1125" s="156">
        <v>3</v>
      </c>
      <c r="F1125" s="165">
        <v>16.596119999999999</v>
      </c>
    </row>
    <row r="1126" spans="1:6">
      <c r="A1126" s="67" t="s">
        <v>767</v>
      </c>
      <c r="B1126" s="123" t="s">
        <v>2830</v>
      </c>
      <c r="C1126" s="106"/>
      <c r="D1126" s="152">
        <v>1</v>
      </c>
      <c r="E1126" s="156">
        <v>5</v>
      </c>
      <c r="F1126" s="165">
        <v>16.844560000000001</v>
      </c>
    </row>
    <row r="1127" spans="1:6">
      <c r="A1127" s="67" t="s">
        <v>767</v>
      </c>
      <c r="B1127" s="123" t="s">
        <v>2831</v>
      </c>
      <c r="C1127" s="106"/>
      <c r="D1127" s="152">
        <v>1</v>
      </c>
      <c r="E1127" s="156">
        <v>3</v>
      </c>
      <c r="F1127" s="165">
        <v>16.999549999999999</v>
      </c>
    </row>
    <row r="1128" spans="1:6">
      <c r="A1128" s="67" t="s">
        <v>767</v>
      </c>
      <c r="B1128" s="123" t="s">
        <v>2832</v>
      </c>
      <c r="C1128" s="106"/>
      <c r="D1128" s="152">
        <v>1</v>
      </c>
      <c r="E1128" s="156">
        <v>7</v>
      </c>
      <c r="F1128" s="165">
        <v>16.999549999999999</v>
      </c>
    </row>
    <row r="1129" spans="1:6">
      <c r="A1129" s="67" t="s">
        <v>767</v>
      </c>
      <c r="B1129" s="123" t="s">
        <v>2833</v>
      </c>
      <c r="C1129" s="106"/>
      <c r="D1129" s="152">
        <v>1</v>
      </c>
      <c r="E1129" s="156">
        <v>5</v>
      </c>
      <c r="F1129" s="165">
        <v>17.860119999999998</v>
      </c>
    </row>
    <row r="1130" spans="1:6">
      <c r="A1130" s="67" t="s">
        <v>767</v>
      </c>
      <c r="B1130" s="123" t="s">
        <v>1782</v>
      </c>
      <c r="C1130" s="106"/>
      <c r="D1130" s="152">
        <v>1</v>
      </c>
      <c r="E1130" s="156">
        <v>7</v>
      </c>
      <c r="F1130" s="154">
        <v>17.853290000000001</v>
      </c>
    </row>
    <row r="1131" spans="1:6">
      <c r="A1131" s="67" t="s">
        <v>767</v>
      </c>
      <c r="B1131" s="123" t="s">
        <v>1783</v>
      </c>
      <c r="C1131" s="106"/>
      <c r="D1131" s="152">
        <v>1</v>
      </c>
      <c r="E1131" s="156">
        <v>5</v>
      </c>
      <c r="F1131" s="154">
        <v>14.734020000000001</v>
      </c>
    </row>
    <row r="1132" spans="1:6">
      <c r="A1132" s="67" t="s">
        <v>767</v>
      </c>
      <c r="B1132" s="123" t="s">
        <v>1784</v>
      </c>
      <c r="C1132" s="106"/>
      <c r="D1132" s="152">
        <v>1</v>
      </c>
      <c r="E1132" s="156">
        <v>7</v>
      </c>
      <c r="F1132" s="154">
        <v>17.579069999999998</v>
      </c>
    </row>
    <row r="1133" spans="1:6">
      <c r="A1133" s="67" t="s">
        <v>767</v>
      </c>
      <c r="B1133" s="123" t="s">
        <v>1787</v>
      </c>
      <c r="C1133" s="106"/>
      <c r="D1133" s="108">
        <v>1</v>
      </c>
      <c r="E1133" s="156">
        <v>5</v>
      </c>
      <c r="F1133" s="90">
        <v>17.262460000000001</v>
      </c>
    </row>
    <row r="1134" spans="1:6">
      <c r="A1134" s="67" t="s">
        <v>767</v>
      </c>
      <c r="B1134" s="123" t="s">
        <v>1840</v>
      </c>
      <c r="C1134" s="106"/>
      <c r="D1134" s="152">
        <v>1</v>
      </c>
      <c r="E1134" s="156">
        <v>5</v>
      </c>
      <c r="F1134" s="154">
        <v>17.829750000000001</v>
      </c>
    </row>
    <row r="1135" spans="1:6">
      <c r="A1135" s="67" t="s">
        <v>767</v>
      </c>
      <c r="B1135" s="123" t="s">
        <v>1841</v>
      </c>
      <c r="C1135" s="106"/>
      <c r="D1135" s="152">
        <v>1</v>
      </c>
      <c r="E1135" s="156">
        <v>7</v>
      </c>
      <c r="F1135" s="154">
        <v>17.78837</v>
      </c>
    </row>
    <row r="1136" spans="1:6">
      <c r="A1136" s="67" t="s">
        <v>767</v>
      </c>
      <c r="B1136" s="123" t="s">
        <v>1791</v>
      </c>
      <c r="C1136" s="106"/>
      <c r="D1136" s="152">
        <v>1</v>
      </c>
      <c r="E1136" s="156">
        <v>5</v>
      </c>
      <c r="F1136" s="154">
        <v>17.765790000000003</v>
      </c>
    </row>
    <row r="1137" spans="1:6">
      <c r="A1137" s="67" t="s">
        <v>767</v>
      </c>
      <c r="B1137" s="123" t="s">
        <v>1793</v>
      </c>
      <c r="C1137" s="106"/>
      <c r="D1137" s="152">
        <v>1</v>
      </c>
      <c r="E1137" s="156">
        <v>3</v>
      </c>
      <c r="F1137" s="154">
        <v>17.775500000000001</v>
      </c>
    </row>
    <row r="1138" spans="1:6">
      <c r="A1138" s="67" t="s">
        <v>767</v>
      </c>
      <c r="B1138" s="123" t="s">
        <v>1848</v>
      </c>
      <c r="C1138" s="106"/>
      <c r="D1138" s="152">
        <v>1</v>
      </c>
      <c r="E1138" s="156">
        <v>2</v>
      </c>
      <c r="F1138" s="154">
        <v>17.66039</v>
      </c>
    </row>
    <row r="1139" spans="1:6">
      <c r="A1139" s="67" t="s">
        <v>767</v>
      </c>
      <c r="B1139" s="123" t="s">
        <v>1852</v>
      </c>
      <c r="C1139" s="106"/>
      <c r="D1139" s="152">
        <v>1</v>
      </c>
      <c r="E1139" s="156">
        <v>3</v>
      </c>
      <c r="F1139" s="154">
        <v>11.38578</v>
      </c>
    </row>
    <row r="1140" spans="1:6">
      <c r="A1140" s="67" t="s">
        <v>767</v>
      </c>
      <c r="B1140" s="123" t="s">
        <v>1796</v>
      </c>
      <c r="C1140" s="106"/>
      <c r="D1140" s="152">
        <v>1</v>
      </c>
      <c r="E1140" s="156">
        <v>7</v>
      </c>
      <c r="F1140" s="154">
        <v>17.22288</v>
      </c>
    </row>
    <row r="1141" spans="1:6">
      <c r="A1141" s="67" t="s">
        <v>767</v>
      </c>
      <c r="B1141" s="155" t="s">
        <v>1798</v>
      </c>
      <c r="C1141" s="106"/>
      <c r="D1141" s="152">
        <v>1</v>
      </c>
      <c r="E1141" s="156">
        <v>7</v>
      </c>
      <c r="F1141" s="154">
        <v>17.287939999999999</v>
      </c>
    </row>
    <row r="1142" spans="1:6">
      <c r="A1142" s="67" t="s">
        <v>767</v>
      </c>
      <c r="B1142" s="123" t="s">
        <v>1801</v>
      </c>
      <c r="C1142" s="106"/>
      <c r="D1142" s="152">
        <v>1</v>
      </c>
      <c r="E1142" s="156">
        <v>3</v>
      </c>
      <c r="F1142" s="154">
        <v>11.58182</v>
      </c>
    </row>
    <row r="1143" spans="1:6">
      <c r="A1143" s="67" t="s">
        <v>767</v>
      </c>
      <c r="B1143" s="123" t="s">
        <v>1805</v>
      </c>
      <c r="C1143" s="106"/>
      <c r="D1143" s="152">
        <v>1</v>
      </c>
      <c r="E1143" s="156">
        <v>5</v>
      </c>
      <c r="F1143" s="165">
        <v>11.067350000000001</v>
      </c>
    </row>
    <row r="1144" spans="1:6">
      <c r="A1144" s="67" t="s">
        <v>767</v>
      </c>
      <c r="B1144" s="155" t="s">
        <v>1807</v>
      </c>
      <c r="C1144" s="106"/>
      <c r="D1144" s="152">
        <v>1</v>
      </c>
      <c r="E1144" s="156">
        <v>5</v>
      </c>
      <c r="F1144" s="154">
        <v>11.86421</v>
      </c>
    </row>
    <row r="1145" spans="1:6">
      <c r="A1145" s="67" t="s">
        <v>767</v>
      </c>
      <c r="B1145" s="123" t="s">
        <v>1858</v>
      </c>
      <c r="C1145" s="106"/>
      <c r="D1145" s="152">
        <v>1</v>
      </c>
      <c r="E1145" s="156">
        <v>2</v>
      </c>
      <c r="F1145" s="154">
        <v>11.3179</v>
      </c>
    </row>
    <row r="1146" spans="1:6">
      <c r="A1146" s="67" t="s">
        <v>767</v>
      </c>
      <c r="B1146" s="123" t="s">
        <v>1885</v>
      </c>
      <c r="C1146" s="106"/>
      <c r="D1146" s="152">
        <v>1</v>
      </c>
      <c r="E1146" s="156">
        <v>5</v>
      </c>
      <c r="F1146" s="154">
        <v>16.596109999999999</v>
      </c>
    </row>
    <row r="1147" spans="1:6">
      <c r="A1147" s="67" t="s">
        <v>767</v>
      </c>
      <c r="B1147" s="123" t="s">
        <v>1864</v>
      </c>
      <c r="C1147" s="106"/>
      <c r="D1147" s="152">
        <v>1</v>
      </c>
      <c r="E1147" s="156">
        <v>7</v>
      </c>
      <c r="F1147" s="154">
        <v>11.067350000000001</v>
      </c>
    </row>
    <row r="1148" spans="1:6">
      <c r="A1148" s="67" t="s">
        <v>767</v>
      </c>
      <c r="B1148" s="123" t="s">
        <v>1818</v>
      </c>
      <c r="C1148" s="106"/>
      <c r="D1148" s="152">
        <v>1</v>
      </c>
      <c r="E1148" s="156">
        <v>7</v>
      </c>
      <c r="F1148" s="154">
        <v>14.67939</v>
      </c>
    </row>
    <row r="1149" spans="1:6">
      <c r="A1149" s="67" t="s">
        <v>767</v>
      </c>
      <c r="B1149" s="123" t="s">
        <v>1822</v>
      </c>
      <c r="C1149" s="106"/>
      <c r="D1149" s="152">
        <v>1</v>
      </c>
      <c r="E1149" s="156">
        <v>7</v>
      </c>
      <c r="F1149" s="165">
        <v>11.507819999999999</v>
      </c>
    </row>
    <row r="1150" spans="1:6">
      <c r="A1150" s="67" t="s">
        <v>767</v>
      </c>
      <c r="B1150" s="123" t="s">
        <v>1868</v>
      </c>
      <c r="C1150" s="106"/>
      <c r="D1150" s="152">
        <v>1</v>
      </c>
      <c r="E1150" s="156">
        <v>5</v>
      </c>
      <c r="F1150" s="154">
        <v>11.50502</v>
      </c>
    </row>
    <row r="1151" spans="1:6" ht="63">
      <c r="A1151" s="166"/>
      <c r="B1151" s="36" t="s">
        <v>2834</v>
      </c>
      <c r="C1151" s="167">
        <v>0.4</v>
      </c>
      <c r="D1151" s="83">
        <f>SUM(D1152:D1708)</f>
        <v>557</v>
      </c>
      <c r="E1151" s="83">
        <f>SUM(E1152:E1708)</f>
        <v>8682</v>
      </c>
      <c r="F1151" s="91">
        <f>SUM(F1152:F1708)</f>
        <v>8864.4756600000055</v>
      </c>
    </row>
    <row r="1152" spans="1:6">
      <c r="A1152" s="168" t="s">
        <v>2835</v>
      </c>
      <c r="B1152" s="123" t="s">
        <v>697</v>
      </c>
      <c r="C1152" s="106"/>
      <c r="D1152" s="152">
        <v>1</v>
      </c>
      <c r="E1152" s="153">
        <v>26</v>
      </c>
      <c r="F1152" s="154">
        <v>14.428000000000001</v>
      </c>
    </row>
    <row r="1153" spans="1:6">
      <c r="A1153" s="168" t="s">
        <v>2835</v>
      </c>
      <c r="B1153" s="123" t="s">
        <v>697</v>
      </c>
      <c r="C1153" s="106"/>
      <c r="D1153" s="152">
        <v>1</v>
      </c>
      <c r="E1153" s="153">
        <v>12</v>
      </c>
      <c r="F1153" s="154">
        <v>14.428000000000001</v>
      </c>
    </row>
    <row r="1154" spans="1:6">
      <c r="A1154" s="168" t="s">
        <v>2835</v>
      </c>
      <c r="B1154" s="155" t="s">
        <v>2836</v>
      </c>
      <c r="C1154" s="106"/>
      <c r="D1154" s="152">
        <v>1</v>
      </c>
      <c r="E1154" s="153">
        <v>15</v>
      </c>
      <c r="F1154" s="154">
        <v>20.12781</v>
      </c>
    </row>
    <row r="1155" spans="1:6">
      <c r="A1155" s="168" t="s">
        <v>2835</v>
      </c>
      <c r="B1155" s="123" t="s">
        <v>2837</v>
      </c>
      <c r="C1155" s="106"/>
      <c r="D1155" s="152">
        <v>1</v>
      </c>
      <c r="E1155" s="153">
        <v>15</v>
      </c>
      <c r="F1155" s="154">
        <v>20.64781</v>
      </c>
    </row>
    <row r="1156" spans="1:6">
      <c r="A1156" s="168" t="s">
        <v>2835</v>
      </c>
      <c r="B1156" s="123" t="s">
        <v>907</v>
      </c>
      <c r="C1156" s="106"/>
      <c r="D1156" s="152">
        <v>1</v>
      </c>
      <c r="E1156" s="123">
        <v>15</v>
      </c>
      <c r="F1156" s="154">
        <v>21.020979999999998</v>
      </c>
    </row>
    <row r="1157" spans="1:6">
      <c r="A1157" s="168" t="s">
        <v>2835</v>
      </c>
      <c r="B1157" s="123" t="s">
        <v>935</v>
      </c>
      <c r="C1157" s="106"/>
      <c r="D1157" s="152">
        <v>1</v>
      </c>
      <c r="E1157" s="123">
        <v>30</v>
      </c>
      <c r="F1157" s="154">
        <v>19.81532</v>
      </c>
    </row>
    <row r="1158" spans="1:6">
      <c r="A1158" s="168" t="s">
        <v>2835</v>
      </c>
      <c r="B1158" s="155" t="s">
        <v>2838</v>
      </c>
      <c r="C1158" s="106"/>
      <c r="D1158" s="152">
        <v>1</v>
      </c>
      <c r="E1158" s="123">
        <v>15</v>
      </c>
      <c r="F1158" s="154">
        <v>19.815330000000003</v>
      </c>
    </row>
    <row r="1159" spans="1:6">
      <c r="A1159" s="168" t="s">
        <v>2835</v>
      </c>
      <c r="B1159" s="123" t="s">
        <v>2839</v>
      </c>
      <c r="C1159" s="106"/>
      <c r="D1159" s="152">
        <v>1</v>
      </c>
      <c r="E1159" s="123">
        <v>15</v>
      </c>
      <c r="F1159" s="154">
        <v>19.815330000000003</v>
      </c>
    </row>
    <row r="1160" spans="1:6">
      <c r="A1160" s="168" t="s">
        <v>2835</v>
      </c>
      <c r="B1160" s="155" t="s">
        <v>2840</v>
      </c>
      <c r="C1160" s="106"/>
      <c r="D1160" s="152">
        <v>1</v>
      </c>
      <c r="E1160" s="123">
        <v>14</v>
      </c>
      <c r="F1160" s="154">
        <v>21.018599999999999</v>
      </c>
    </row>
    <row r="1161" spans="1:6">
      <c r="A1161" s="168" t="s">
        <v>2835</v>
      </c>
      <c r="B1161" s="123" t="s">
        <v>861</v>
      </c>
      <c r="C1161" s="106"/>
      <c r="D1161" s="152">
        <v>1</v>
      </c>
      <c r="E1161" s="123">
        <v>15</v>
      </c>
      <c r="F1161" s="154">
        <v>19.815330000000003</v>
      </c>
    </row>
    <row r="1162" spans="1:6">
      <c r="A1162" s="168" t="s">
        <v>2835</v>
      </c>
      <c r="B1162" s="123" t="s">
        <v>697</v>
      </c>
      <c r="C1162" s="106"/>
      <c r="D1162" s="152">
        <v>1</v>
      </c>
      <c r="E1162" s="123">
        <v>22</v>
      </c>
      <c r="F1162" s="154">
        <v>14.428000000000001</v>
      </c>
    </row>
    <row r="1163" spans="1:6">
      <c r="A1163" s="168" t="s">
        <v>2835</v>
      </c>
      <c r="B1163" s="123" t="s">
        <v>2841</v>
      </c>
      <c r="C1163" s="106"/>
      <c r="D1163" s="152">
        <v>1</v>
      </c>
      <c r="E1163" s="123">
        <v>15</v>
      </c>
      <c r="F1163" s="154">
        <v>21.49174</v>
      </c>
    </row>
    <row r="1164" spans="1:6" ht="31.5">
      <c r="A1164" s="168" t="s">
        <v>2835</v>
      </c>
      <c r="B1164" s="155" t="s">
        <v>2842</v>
      </c>
      <c r="C1164" s="106"/>
      <c r="D1164" s="152">
        <v>1</v>
      </c>
      <c r="E1164" s="123">
        <v>15</v>
      </c>
      <c r="F1164" s="154">
        <v>19.715160000000001</v>
      </c>
    </row>
    <row r="1165" spans="1:6" ht="47.25">
      <c r="A1165" s="168" t="s">
        <v>2835</v>
      </c>
      <c r="B1165" s="123" t="s">
        <v>2843</v>
      </c>
      <c r="C1165" s="106"/>
      <c r="D1165" s="152">
        <v>1</v>
      </c>
      <c r="E1165" s="123">
        <v>15</v>
      </c>
      <c r="F1165" s="154">
        <v>21.483340000000002</v>
      </c>
    </row>
    <row r="1166" spans="1:6">
      <c r="A1166" s="168" t="s">
        <v>2835</v>
      </c>
      <c r="B1166" s="123" t="s">
        <v>2844</v>
      </c>
      <c r="C1166" s="106"/>
      <c r="D1166" s="152">
        <v>1</v>
      </c>
      <c r="E1166" s="123">
        <v>5</v>
      </c>
      <c r="F1166" s="154">
        <v>15.039040000000002</v>
      </c>
    </row>
    <row r="1167" spans="1:6">
      <c r="A1167" s="168" t="s">
        <v>2835</v>
      </c>
      <c r="B1167" s="155" t="s">
        <v>2844</v>
      </c>
      <c r="C1167" s="106"/>
      <c r="D1167" s="152">
        <v>1</v>
      </c>
      <c r="E1167" s="123">
        <v>10</v>
      </c>
      <c r="F1167" s="154">
        <v>15.119479999999999</v>
      </c>
    </row>
    <row r="1168" spans="1:6">
      <c r="A1168" s="168" t="s">
        <v>2835</v>
      </c>
      <c r="B1168" s="123" t="s">
        <v>2845</v>
      </c>
      <c r="C1168" s="106"/>
      <c r="D1168" s="152">
        <v>1</v>
      </c>
      <c r="E1168" s="123">
        <v>15</v>
      </c>
      <c r="F1168" s="154">
        <v>20.807749999999999</v>
      </c>
    </row>
    <row r="1169" spans="1:6">
      <c r="A1169" s="168" t="s">
        <v>2835</v>
      </c>
      <c r="B1169" s="123" t="s">
        <v>2846</v>
      </c>
      <c r="C1169" s="106"/>
      <c r="D1169" s="152">
        <v>1</v>
      </c>
      <c r="E1169" s="123">
        <v>15</v>
      </c>
      <c r="F1169" s="154">
        <v>15.2065</v>
      </c>
    </row>
    <row r="1170" spans="1:6">
      <c r="A1170" s="168" t="s">
        <v>2835</v>
      </c>
      <c r="B1170" s="155" t="s">
        <v>2847</v>
      </c>
      <c r="C1170" s="106"/>
      <c r="D1170" s="152">
        <v>1</v>
      </c>
      <c r="E1170" s="160">
        <v>15</v>
      </c>
      <c r="F1170" s="154">
        <v>16.678830000000001</v>
      </c>
    </row>
    <row r="1171" spans="1:6">
      <c r="A1171" s="168" t="s">
        <v>2835</v>
      </c>
      <c r="B1171" s="123" t="s">
        <v>2848</v>
      </c>
      <c r="C1171" s="106"/>
      <c r="D1171" s="152">
        <v>1</v>
      </c>
      <c r="E1171" s="160">
        <v>15</v>
      </c>
      <c r="F1171" s="154">
        <v>19.715160000000001</v>
      </c>
    </row>
    <row r="1172" spans="1:6">
      <c r="A1172" s="168" t="s">
        <v>2835</v>
      </c>
      <c r="B1172" s="123" t="s">
        <v>2849</v>
      </c>
      <c r="C1172" s="106"/>
      <c r="D1172" s="152">
        <v>1</v>
      </c>
      <c r="E1172" s="123">
        <v>15</v>
      </c>
      <c r="F1172" s="154">
        <v>19.67822</v>
      </c>
    </row>
    <row r="1173" spans="1:6">
      <c r="A1173" s="168" t="s">
        <v>2835</v>
      </c>
      <c r="B1173" s="123" t="s">
        <v>2850</v>
      </c>
      <c r="C1173" s="106"/>
      <c r="D1173" s="152">
        <v>1</v>
      </c>
      <c r="E1173" s="123">
        <v>15</v>
      </c>
      <c r="F1173" s="154">
        <v>14.91667</v>
      </c>
    </row>
    <row r="1174" spans="1:6">
      <c r="A1174" s="168" t="s">
        <v>2835</v>
      </c>
      <c r="B1174" s="123" t="s">
        <v>2851</v>
      </c>
      <c r="C1174" s="106"/>
      <c r="D1174" s="152">
        <v>1</v>
      </c>
      <c r="E1174" s="123">
        <v>15</v>
      </c>
      <c r="F1174" s="154">
        <v>14.428000000000001</v>
      </c>
    </row>
    <row r="1175" spans="1:6">
      <c r="A1175" s="168" t="s">
        <v>2835</v>
      </c>
      <c r="B1175" s="155" t="s">
        <v>2852</v>
      </c>
      <c r="C1175" s="106"/>
      <c r="D1175" s="152">
        <v>1</v>
      </c>
      <c r="E1175" s="123">
        <v>15</v>
      </c>
      <c r="F1175" s="154">
        <v>14.428000000000001</v>
      </c>
    </row>
    <row r="1176" spans="1:6">
      <c r="A1176" s="168" t="s">
        <v>2835</v>
      </c>
      <c r="B1176" s="123" t="s">
        <v>2853</v>
      </c>
      <c r="C1176" s="106"/>
      <c r="D1176" s="152">
        <v>1</v>
      </c>
      <c r="E1176" s="123">
        <v>15</v>
      </c>
      <c r="F1176" s="154">
        <v>15.23274</v>
      </c>
    </row>
    <row r="1177" spans="1:6">
      <c r="A1177" s="168" t="s">
        <v>2835</v>
      </c>
      <c r="B1177" s="155" t="s">
        <v>2854</v>
      </c>
      <c r="C1177" s="106"/>
      <c r="D1177" s="152">
        <v>1</v>
      </c>
      <c r="E1177" s="123">
        <v>15</v>
      </c>
      <c r="F1177" s="154">
        <v>19.67821</v>
      </c>
    </row>
    <row r="1178" spans="1:6">
      <c r="A1178" s="168" t="s">
        <v>2835</v>
      </c>
      <c r="B1178" s="123" t="s">
        <v>2855</v>
      </c>
      <c r="C1178" s="106"/>
      <c r="D1178" s="152">
        <v>1</v>
      </c>
      <c r="E1178" s="123">
        <v>15</v>
      </c>
      <c r="F1178" s="154">
        <v>14.981399999999999</v>
      </c>
    </row>
    <row r="1179" spans="1:6">
      <c r="A1179" s="168" t="s">
        <v>2835</v>
      </c>
      <c r="B1179" s="155" t="s">
        <v>2856</v>
      </c>
      <c r="C1179" s="106"/>
      <c r="D1179" s="152">
        <v>1</v>
      </c>
      <c r="E1179" s="123">
        <v>15</v>
      </c>
      <c r="F1179" s="154">
        <v>19.67821</v>
      </c>
    </row>
    <row r="1180" spans="1:6">
      <c r="A1180" s="168" t="s">
        <v>2835</v>
      </c>
      <c r="B1180" s="123" t="s">
        <v>2857</v>
      </c>
      <c r="C1180" s="106"/>
      <c r="D1180" s="152">
        <v>1</v>
      </c>
      <c r="E1180" s="160">
        <v>15</v>
      </c>
      <c r="F1180" s="154">
        <v>17.606840000000002</v>
      </c>
    </row>
    <row r="1181" spans="1:6">
      <c r="A1181" s="168" t="s">
        <v>2835</v>
      </c>
      <c r="B1181" s="123" t="s">
        <v>2858</v>
      </c>
      <c r="C1181" s="106"/>
      <c r="D1181" s="152">
        <v>1</v>
      </c>
      <c r="E1181" s="160">
        <v>15</v>
      </c>
      <c r="F1181" s="154">
        <v>19.67821</v>
      </c>
    </row>
    <row r="1182" spans="1:6">
      <c r="A1182" s="168" t="s">
        <v>2835</v>
      </c>
      <c r="B1182" s="123" t="s">
        <v>2859</v>
      </c>
      <c r="C1182" s="106"/>
      <c r="D1182" s="152">
        <v>1</v>
      </c>
      <c r="E1182" s="160">
        <v>15</v>
      </c>
      <c r="F1182" s="154">
        <v>19.67822</v>
      </c>
    </row>
    <row r="1183" spans="1:6">
      <c r="A1183" s="168" t="s">
        <v>2835</v>
      </c>
      <c r="B1183" s="123" t="s">
        <v>2860</v>
      </c>
      <c r="C1183" s="106"/>
      <c r="D1183" s="152">
        <v>1</v>
      </c>
      <c r="E1183" s="160">
        <v>15</v>
      </c>
      <c r="F1183" s="154">
        <v>19.67821</v>
      </c>
    </row>
    <row r="1184" spans="1:6">
      <c r="A1184" s="168" t="s">
        <v>2835</v>
      </c>
      <c r="B1184" s="123" t="s">
        <v>2861</v>
      </c>
      <c r="C1184" s="106"/>
      <c r="D1184" s="152">
        <v>1</v>
      </c>
      <c r="E1184" s="160">
        <v>15</v>
      </c>
      <c r="F1184" s="154">
        <v>20.10351</v>
      </c>
    </row>
    <row r="1185" spans="1:6">
      <c r="A1185" s="168" t="s">
        <v>2835</v>
      </c>
      <c r="B1185" s="123" t="s">
        <v>2862</v>
      </c>
      <c r="C1185" s="106"/>
      <c r="D1185" s="152">
        <v>1</v>
      </c>
      <c r="E1185" s="160">
        <v>15</v>
      </c>
      <c r="F1185" s="154">
        <v>19.67822</v>
      </c>
    </row>
    <row r="1186" spans="1:6">
      <c r="A1186" s="168" t="s">
        <v>2835</v>
      </c>
      <c r="B1186" s="123" t="s">
        <v>2863</v>
      </c>
      <c r="C1186" s="106"/>
      <c r="D1186" s="152">
        <v>1</v>
      </c>
      <c r="E1186" s="160">
        <v>15</v>
      </c>
      <c r="F1186" s="154">
        <v>19.67821</v>
      </c>
    </row>
    <row r="1187" spans="1:6">
      <c r="A1187" s="168" t="s">
        <v>2835</v>
      </c>
      <c r="B1187" s="123" t="s">
        <v>2864</v>
      </c>
      <c r="C1187" s="106"/>
      <c r="D1187" s="152">
        <v>1</v>
      </c>
      <c r="E1187" s="160">
        <v>15</v>
      </c>
      <c r="F1187" s="154">
        <v>20.59395</v>
      </c>
    </row>
    <row r="1188" spans="1:6">
      <c r="A1188" s="168" t="s">
        <v>2835</v>
      </c>
      <c r="B1188" s="123" t="s">
        <v>478</v>
      </c>
      <c r="C1188" s="106"/>
      <c r="D1188" s="152">
        <v>1</v>
      </c>
      <c r="E1188" s="160">
        <v>10</v>
      </c>
      <c r="F1188" s="154">
        <v>19.67821</v>
      </c>
    </row>
    <row r="1189" spans="1:6">
      <c r="A1189" s="168" t="s">
        <v>2835</v>
      </c>
      <c r="B1189" s="155" t="s">
        <v>2865</v>
      </c>
      <c r="C1189" s="106"/>
      <c r="D1189" s="152">
        <v>1</v>
      </c>
      <c r="E1189" s="160">
        <v>15</v>
      </c>
      <c r="F1189" s="154">
        <v>15.435499999999999</v>
      </c>
    </row>
    <row r="1190" spans="1:6">
      <c r="A1190" s="168" t="s">
        <v>2835</v>
      </c>
      <c r="B1190" s="123" t="s">
        <v>2866</v>
      </c>
      <c r="C1190" s="106"/>
      <c r="D1190" s="152">
        <v>1</v>
      </c>
      <c r="E1190" s="160">
        <v>15</v>
      </c>
      <c r="F1190" s="154">
        <v>15.359719999999999</v>
      </c>
    </row>
    <row r="1191" spans="1:6">
      <c r="A1191" s="168" t="s">
        <v>2835</v>
      </c>
      <c r="B1191" s="123" t="s">
        <v>2867</v>
      </c>
      <c r="C1191" s="106"/>
      <c r="D1191" s="152">
        <v>1</v>
      </c>
      <c r="E1191" s="160">
        <v>15</v>
      </c>
      <c r="F1191" s="154">
        <v>16.138500000000001</v>
      </c>
    </row>
    <row r="1192" spans="1:6">
      <c r="A1192" s="168" t="s">
        <v>2835</v>
      </c>
      <c r="B1192" s="123" t="s">
        <v>2868</v>
      </c>
      <c r="C1192" s="106"/>
      <c r="D1192" s="152">
        <v>1</v>
      </c>
      <c r="E1192" s="160">
        <v>10</v>
      </c>
      <c r="F1192" s="154">
        <v>15.31518</v>
      </c>
    </row>
    <row r="1193" spans="1:6">
      <c r="A1193" s="168" t="s">
        <v>2835</v>
      </c>
      <c r="B1193" s="123" t="s">
        <v>2869</v>
      </c>
      <c r="C1193" s="106"/>
      <c r="D1193" s="152">
        <v>1</v>
      </c>
      <c r="E1193" s="160">
        <v>15</v>
      </c>
      <c r="F1193" s="154">
        <v>15.306700000000001</v>
      </c>
    </row>
    <row r="1194" spans="1:6">
      <c r="A1194" s="168" t="s">
        <v>2835</v>
      </c>
      <c r="B1194" s="123" t="s">
        <v>2870</v>
      </c>
      <c r="C1194" s="106"/>
      <c r="D1194" s="152">
        <v>1</v>
      </c>
      <c r="E1194" s="160">
        <v>15</v>
      </c>
      <c r="F1194" s="154">
        <v>15.36961</v>
      </c>
    </row>
    <row r="1195" spans="1:6">
      <c r="A1195" s="168" t="s">
        <v>2835</v>
      </c>
      <c r="B1195" s="123" t="s">
        <v>2871</v>
      </c>
      <c r="C1195" s="106"/>
      <c r="D1195" s="152">
        <v>1</v>
      </c>
      <c r="E1195" s="160">
        <v>15</v>
      </c>
      <c r="F1195" s="154">
        <v>15.324219999999999</v>
      </c>
    </row>
    <row r="1196" spans="1:6">
      <c r="A1196" s="168" t="s">
        <v>2835</v>
      </c>
      <c r="B1196" s="123" t="s">
        <v>2872</v>
      </c>
      <c r="C1196" s="106"/>
      <c r="D1196" s="152">
        <v>1</v>
      </c>
      <c r="E1196" s="160">
        <v>15</v>
      </c>
      <c r="F1196" s="154">
        <v>15.36961</v>
      </c>
    </row>
    <row r="1197" spans="1:6">
      <c r="A1197" s="168" t="s">
        <v>2835</v>
      </c>
      <c r="B1197" s="123" t="s">
        <v>2873</v>
      </c>
      <c r="C1197" s="106"/>
      <c r="D1197" s="152">
        <v>1</v>
      </c>
      <c r="E1197" s="160">
        <v>15</v>
      </c>
      <c r="F1197" s="154">
        <v>15.329180000000001</v>
      </c>
    </row>
    <row r="1198" spans="1:6">
      <c r="A1198" s="168" t="s">
        <v>2835</v>
      </c>
      <c r="B1198" s="123" t="s">
        <v>2874</v>
      </c>
      <c r="C1198" s="106"/>
      <c r="D1198" s="152">
        <v>1</v>
      </c>
      <c r="E1198" s="160">
        <v>15</v>
      </c>
      <c r="F1198" s="154">
        <v>15.29659</v>
      </c>
    </row>
    <row r="1199" spans="1:6">
      <c r="A1199" s="168" t="s">
        <v>2835</v>
      </c>
      <c r="B1199" s="155" t="s">
        <v>2875</v>
      </c>
      <c r="C1199" s="106"/>
      <c r="D1199" s="152">
        <v>1</v>
      </c>
      <c r="E1199" s="160">
        <v>15</v>
      </c>
      <c r="F1199" s="154">
        <v>15.39842</v>
      </c>
    </row>
    <row r="1200" spans="1:6">
      <c r="A1200" s="168" t="s">
        <v>2835</v>
      </c>
      <c r="B1200" s="123" t="s">
        <v>2876</v>
      </c>
      <c r="C1200" s="106"/>
      <c r="D1200" s="152">
        <v>1</v>
      </c>
      <c r="E1200" s="160">
        <v>17</v>
      </c>
      <c r="F1200" s="154">
        <v>20.42484</v>
      </c>
    </row>
    <row r="1201" spans="1:6">
      <c r="A1201" s="168" t="s">
        <v>2835</v>
      </c>
      <c r="B1201" s="123" t="s">
        <v>2877</v>
      </c>
      <c r="C1201" s="106"/>
      <c r="D1201" s="152">
        <v>1</v>
      </c>
      <c r="E1201" s="160">
        <v>15</v>
      </c>
      <c r="F1201" s="154">
        <v>15.59605</v>
      </c>
    </row>
    <row r="1202" spans="1:6">
      <c r="A1202" s="168" t="s">
        <v>2835</v>
      </c>
      <c r="B1202" s="123" t="s">
        <v>2878</v>
      </c>
      <c r="C1202" s="106"/>
      <c r="D1202" s="152">
        <v>1</v>
      </c>
      <c r="E1202" s="160">
        <v>15</v>
      </c>
      <c r="F1202" s="154">
        <v>14.759499999999999</v>
      </c>
    </row>
    <row r="1203" spans="1:6">
      <c r="A1203" s="168" t="s">
        <v>2835</v>
      </c>
      <c r="B1203" s="123" t="s">
        <v>2879</v>
      </c>
      <c r="C1203" s="106"/>
      <c r="D1203" s="152">
        <v>1</v>
      </c>
      <c r="E1203" s="160">
        <v>10</v>
      </c>
      <c r="F1203" s="154">
        <v>15.582120000000002</v>
      </c>
    </row>
    <row r="1204" spans="1:6">
      <c r="A1204" s="168" t="s">
        <v>2835</v>
      </c>
      <c r="B1204" s="123" t="s">
        <v>2880</v>
      </c>
      <c r="C1204" s="106"/>
      <c r="D1204" s="152">
        <v>1</v>
      </c>
      <c r="E1204" s="160">
        <v>15</v>
      </c>
      <c r="F1204" s="154">
        <v>15.61726</v>
      </c>
    </row>
    <row r="1205" spans="1:6">
      <c r="A1205" s="168" t="s">
        <v>2835</v>
      </c>
      <c r="B1205" s="123" t="s">
        <v>2881</v>
      </c>
      <c r="C1205" s="106"/>
      <c r="D1205" s="152">
        <v>1</v>
      </c>
      <c r="E1205" s="160">
        <v>15</v>
      </c>
      <c r="F1205" s="154">
        <v>15.381360000000001</v>
      </c>
    </row>
    <row r="1206" spans="1:6">
      <c r="A1206" s="168" t="s">
        <v>2835</v>
      </c>
      <c r="B1206" s="123" t="s">
        <v>2882</v>
      </c>
      <c r="C1206" s="106"/>
      <c r="D1206" s="152">
        <v>1</v>
      </c>
      <c r="E1206" s="160">
        <v>15</v>
      </c>
      <c r="F1206" s="154">
        <v>15.48437</v>
      </c>
    </row>
    <row r="1207" spans="1:6">
      <c r="A1207" s="168" t="s">
        <v>2835</v>
      </c>
      <c r="B1207" s="123" t="s">
        <v>2883</v>
      </c>
      <c r="C1207" s="106"/>
      <c r="D1207" s="152">
        <v>1</v>
      </c>
      <c r="E1207" s="160">
        <v>15</v>
      </c>
      <c r="F1207" s="154">
        <v>14.759499999999999</v>
      </c>
    </row>
    <row r="1208" spans="1:6">
      <c r="A1208" s="168" t="s">
        <v>2835</v>
      </c>
      <c r="B1208" s="123" t="s">
        <v>2884</v>
      </c>
      <c r="C1208" s="106"/>
      <c r="D1208" s="152">
        <v>1</v>
      </c>
      <c r="E1208" s="160">
        <v>15</v>
      </c>
      <c r="F1208" s="154">
        <v>15.335520000000001</v>
      </c>
    </row>
    <row r="1209" spans="1:6">
      <c r="A1209" s="168" t="s">
        <v>2835</v>
      </c>
      <c r="B1209" s="123" t="s">
        <v>2885</v>
      </c>
      <c r="C1209" s="106"/>
      <c r="D1209" s="152">
        <v>1</v>
      </c>
      <c r="E1209" s="160">
        <v>15</v>
      </c>
      <c r="F1209" s="154">
        <v>15.255319999999999</v>
      </c>
    </row>
    <row r="1210" spans="1:6">
      <c r="A1210" s="168" t="s">
        <v>2835</v>
      </c>
      <c r="B1210" s="123" t="s">
        <v>2886</v>
      </c>
      <c r="C1210" s="106"/>
      <c r="D1210" s="152">
        <v>1</v>
      </c>
      <c r="E1210" s="160">
        <v>15</v>
      </c>
      <c r="F1210" s="154">
        <v>15.255319999999999</v>
      </c>
    </row>
    <row r="1211" spans="1:6">
      <c r="A1211" s="168" t="s">
        <v>2835</v>
      </c>
      <c r="B1211" s="123" t="s">
        <v>822</v>
      </c>
      <c r="C1211" s="106"/>
      <c r="D1211" s="152">
        <v>1</v>
      </c>
      <c r="E1211" s="160">
        <v>15</v>
      </c>
      <c r="F1211" s="154">
        <v>15.335570000000001</v>
      </c>
    </row>
    <row r="1212" spans="1:6">
      <c r="A1212" s="168" t="s">
        <v>2835</v>
      </c>
      <c r="B1212" s="123" t="s">
        <v>2887</v>
      </c>
      <c r="C1212" s="106"/>
      <c r="D1212" s="152">
        <v>1</v>
      </c>
      <c r="E1212" s="160">
        <v>15</v>
      </c>
      <c r="F1212" s="154">
        <v>15.87429</v>
      </c>
    </row>
    <row r="1213" spans="1:6">
      <c r="A1213" s="168" t="s">
        <v>2835</v>
      </c>
      <c r="B1213" s="123" t="s">
        <v>2888</v>
      </c>
      <c r="C1213" s="106"/>
      <c r="D1213" s="152">
        <v>1</v>
      </c>
      <c r="E1213" s="160">
        <v>15</v>
      </c>
      <c r="F1213" s="154">
        <v>15.301159999999999</v>
      </c>
    </row>
    <row r="1214" spans="1:6">
      <c r="A1214" s="168" t="s">
        <v>2835</v>
      </c>
      <c r="B1214" s="123" t="s">
        <v>2889</v>
      </c>
      <c r="C1214" s="106"/>
      <c r="D1214" s="152">
        <v>1</v>
      </c>
      <c r="E1214" s="160">
        <v>15</v>
      </c>
      <c r="F1214" s="154">
        <v>15.496510000000001</v>
      </c>
    </row>
    <row r="1215" spans="1:6">
      <c r="A1215" s="168" t="s">
        <v>2835</v>
      </c>
      <c r="B1215" s="123" t="s">
        <v>2890</v>
      </c>
      <c r="C1215" s="106"/>
      <c r="D1215" s="152">
        <v>1</v>
      </c>
      <c r="E1215" s="160">
        <v>15</v>
      </c>
      <c r="F1215" s="154">
        <v>15.496469999999999</v>
      </c>
    </row>
    <row r="1216" spans="1:6">
      <c r="A1216" s="168" t="s">
        <v>2835</v>
      </c>
      <c r="B1216" s="123" t="s">
        <v>2891</v>
      </c>
      <c r="C1216" s="106"/>
      <c r="D1216" s="152">
        <v>1</v>
      </c>
      <c r="E1216" s="160">
        <v>15</v>
      </c>
      <c r="F1216" s="154">
        <v>15.85741</v>
      </c>
    </row>
    <row r="1217" spans="1:6">
      <c r="A1217" s="168" t="s">
        <v>2835</v>
      </c>
      <c r="B1217" s="123" t="s">
        <v>2224</v>
      </c>
      <c r="C1217" s="106"/>
      <c r="D1217" s="152">
        <v>1</v>
      </c>
      <c r="E1217" s="160">
        <v>15</v>
      </c>
      <c r="F1217" s="154">
        <v>14.759499999999999</v>
      </c>
    </row>
    <row r="1218" spans="1:6">
      <c r="A1218" s="168" t="s">
        <v>2835</v>
      </c>
      <c r="B1218" s="123" t="s">
        <v>2892</v>
      </c>
      <c r="C1218" s="106"/>
      <c r="D1218" s="152">
        <v>1</v>
      </c>
      <c r="E1218" s="160">
        <v>15</v>
      </c>
      <c r="F1218" s="154">
        <v>15.135620000000001</v>
      </c>
    </row>
    <row r="1219" spans="1:6">
      <c r="A1219" s="168" t="s">
        <v>2835</v>
      </c>
      <c r="B1219" s="123" t="s">
        <v>852</v>
      </c>
      <c r="C1219" s="106"/>
      <c r="D1219" s="152">
        <v>1</v>
      </c>
      <c r="E1219" s="160">
        <v>15</v>
      </c>
      <c r="F1219" s="154">
        <v>15.53205</v>
      </c>
    </row>
    <row r="1220" spans="1:6">
      <c r="A1220" s="168" t="s">
        <v>2835</v>
      </c>
      <c r="B1220" s="123" t="s">
        <v>2893</v>
      </c>
      <c r="C1220" s="106"/>
      <c r="D1220" s="152">
        <v>1</v>
      </c>
      <c r="E1220" s="160">
        <v>15</v>
      </c>
      <c r="F1220" s="154">
        <v>16.13908</v>
      </c>
    </row>
    <row r="1221" spans="1:6">
      <c r="A1221" s="168" t="s">
        <v>2835</v>
      </c>
      <c r="B1221" s="123" t="s">
        <v>2894</v>
      </c>
      <c r="C1221" s="106"/>
      <c r="D1221" s="152">
        <v>1</v>
      </c>
      <c r="E1221" s="160">
        <v>15</v>
      </c>
      <c r="F1221" s="154">
        <v>15.24065</v>
      </c>
    </row>
    <row r="1222" spans="1:6">
      <c r="A1222" s="168" t="s">
        <v>2835</v>
      </c>
      <c r="B1222" s="123" t="s">
        <v>2895</v>
      </c>
      <c r="C1222" s="106"/>
      <c r="D1222" s="152">
        <v>1</v>
      </c>
      <c r="E1222" s="160">
        <v>15</v>
      </c>
      <c r="F1222" s="154">
        <v>15.503740000000001</v>
      </c>
    </row>
    <row r="1223" spans="1:6">
      <c r="A1223" s="168" t="s">
        <v>2835</v>
      </c>
      <c r="B1223" s="123" t="s">
        <v>2896</v>
      </c>
      <c r="C1223" s="106"/>
      <c r="D1223" s="152">
        <v>1</v>
      </c>
      <c r="E1223" s="160">
        <v>15</v>
      </c>
      <c r="F1223" s="154">
        <v>15.923690000000001</v>
      </c>
    </row>
    <row r="1224" spans="1:6">
      <c r="A1224" s="168" t="s">
        <v>2835</v>
      </c>
      <c r="B1224" s="123" t="s">
        <v>2897</v>
      </c>
      <c r="C1224" s="106"/>
      <c r="D1224" s="152">
        <v>1</v>
      </c>
      <c r="E1224" s="160">
        <v>25</v>
      </c>
      <c r="F1224" s="154">
        <v>15.34132</v>
      </c>
    </row>
    <row r="1225" spans="1:6">
      <c r="A1225" s="168" t="s">
        <v>2835</v>
      </c>
      <c r="B1225" s="123" t="s">
        <v>910</v>
      </c>
      <c r="C1225" s="106"/>
      <c r="D1225" s="152">
        <v>1</v>
      </c>
      <c r="E1225" s="160">
        <v>30</v>
      </c>
      <c r="F1225" s="154">
        <v>19.78022</v>
      </c>
    </row>
    <row r="1226" spans="1:6">
      <c r="A1226" s="168" t="s">
        <v>2835</v>
      </c>
      <c r="B1226" s="123" t="s">
        <v>2898</v>
      </c>
      <c r="C1226" s="106"/>
      <c r="D1226" s="152">
        <v>1</v>
      </c>
      <c r="E1226" s="160">
        <v>15</v>
      </c>
      <c r="F1226" s="154">
        <v>15.34037</v>
      </c>
    </row>
    <row r="1227" spans="1:6">
      <c r="A1227" s="168" t="s">
        <v>2835</v>
      </c>
      <c r="B1227" s="123" t="s">
        <v>2899</v>
      </c>
      <c r="C1227" s="106"/>
      <c r="D1227" s="152">
        <v>1</v>
      </c>
      <c r="E1227" s="160">
        <v>15</v>
      </c>
      <c r="F1227" s="154">
        <v>15.34037</v>
      </c>
    </row>
    <row r="1228" spans="1:6">
      <c r="A1228" s="168" t="s">
        <v>2835</v>
      </c>
      <c r="B1228" s="123" t="s">
        <v>2900</v>
      </c>
      <c r="C1228" s="106"/>
      <c r="D1228" s="152">
        <v>1</v>
      </c>
      <c r="E1228" s="160">
        <v>15</v>
      </c>
      <c r="F1228" s="154">
        <v>15.34037</v>
      </c>
    </row>
    <row r="1229" spans="1:6">
      <c r="A1229" s="168" t="s">
        <v>2835</v>
      </c>
      <c r="B1229" s="123" t="s">
        <v>2901</v>
      </c>
      <c r="C1229" s="106"/>
      <c r="D1229" s="152">
        <v>1</v>
      </c>
      <c r="E1229" s="160">
        <v>15</v>
      </c>
      <c r="F1229" s="154">
        <v>19.67822</v>
      </c>
    </row>
    <row r="1230" spans="1:6">
      <c r="A1230" s="168" t="s">
        <v>2835</v>
      </c>
      <c r="B1230" s="123" t="s">
        <v>2902</v>
      </c>
      <c r="C1230" s="106"/>
      <c r="D1230" s="152">
        <v>1</v>
      </c>
      <c r="E1230" s="160">
        <v>15</v>
      </c>
      <c r="F1230" s="154">
        <v>15.26099</v>
      </c>
    </row>
    <row r="1231" spans="1:6">
      <c r="A1231" s="168" t="s">
        <v>2835</v>
      </c>
      <c r="B1231" s="123" t="s">
        <v>2903</v>
      </c>
      <c r="C1231" s="106"/>
      <c r="D1231" s="152">
        <v>1</v>
      </c>
      <c r="E1231" s="160">
        <v>15</v>
      </c>
      <c r="F1231" s="154">
        <v>15.233370000000001</v>
      </c>
    </row>
    <row r="1232" spans="1:6">
      <c r="A1232" s="168" t="s">
        <v>2835</v>
      </c>
      <c r="B1232" s="123" t="s">
        <v>2904</v>
      </c>
      <c r="C1232" s="106"/>
      <c r="D1232" s="152">
        <v>1</v>
      </c>
      <c r="E1232" s="160">
        <v>15</v>
      </c>
      <c r="F1232" s="154">
        <v>15.335520000000001</v>
      </c>
    </row>
    <row r="1233" spans="1:6">
      <c r="A1233" s="168" t="s">
        <v>2835</v>
      </c>
      <c r="B1233" s="123" t="s">
        <v>2905</v>
      </c>
      <c r="C1233" s="106"/>
      <c r="D1233" s="152">
        <v>1</v>
      </c>
      <c r="E1233" s="160">
        <v>15</v>
      </c>
      <c r="F1233" s="154">
        <v>15.90803</v>
      </c>
    </row>
    <row r="1234" spans="1:6">
      <c r="A1234" s="168" t="s">
        <v>2835</v>
      </c>
      <c r="B1234" s="123" t="s">
        <v>2906</v>
      </c>
      <c r="C1234" s="106"/>
      <c r="D1234" s="152">
        <v>1</v>
      </c>
      <c r="E1234" s="160">
        <v>15</v>
      </c>
      <c r="F1234" s="154">
        <v>15.503740000000001</v>
      </c>
    </row>
    <row r="1235" spans="1:6">
      <c r="A1235" s="168" t="s">
        <v>2835</v>
      </c>
      <c r="B1235" s="123" t="s">
        <v>2907</v>
      </c>
      <c r="C1235" s="106"/>
      <c r="D1235" s="152">
        <v>1</v>
      </c>
      <c r="E1235" s="160">
        <v>15</v>
      </c>
      <c r="F1235" s="154">
        <v>14.759499999999999</v>
      </c>
    </row>
    <row r="1236" spans="1:6">
      <c r="A1236" s="168" t="s">
        <v>2835</v>
      </c>
      <c r="B1236" s="123" t="s">
        <v>2908</v>
      </c>
      <c r="C1236" s="106"/>
      <c r="D1236" s="152">
        <v>1</v>
      </c>
      <c r="E1236" s="160">
        <v>15</v>
      </c>
      <c r="F1236" s="154">
        <v>14.759499999999999</v>
      </c>
    </row>
    <row r="1237" spans="1:6">
      <c r="A1237" s="168" t="s">
        <v>2835</v>
      </c>
      <c r="B1237" s="123" t="s">
        <v>2909</v>
      </c>
      <c r="C1237" s="106"/>
      <c r="D1237" s="152">
        <v>1</v>
      </c>
      <c r="E1237" s="160">
        <v>30</v>
      </c>
      <c r="F1237" s="154">
        <v>14.759499999999999</v>
      </c>
    </row>
    <row r="1238" spans="1:6">
      <c r="A1238" s="168" t="s">
        <v>2835</v>
      </c>
      <c r="B1238" s="123" t="s">
        <v>2910</v>
      </c>
      <c r="C1238" s="106"/>
      <c r="D1238" s="152">
        <v>1</v>
      </c>
      <c r="E1238" s="160">
        <v>20</v>
      </c>
      <c r="F1238" s="154">
        <v>14.759499999999999</v>
      </c>
    </row>
    <row r="1239" spans="1:6">
      <c r="A1239" s="168" t="s">
        <v>2835</v>
      </c>
      <c r="B1239" s="123" t="s">
        <v>2911</v>
      </c>
      <c r="C1239" s="106"/>
      <c r="D1239" s="152">
        <v>1</v>
      </c>
      <c r="E1239" s="160">
        <v>15</v>
      </c>
      <c r="F1239" s="154">
        <v>15.21049</v>
      </c>
    </row>
    <row r="1240" spans="1:6">
      <c r="A1240" s="168" t="s">
        <v>2835</v>
      </c>
      <c r="B1240" s="123" t="s">
        <v>2912</v>
      </c>
      <c r="C1240" s="106"/>
      <c r="D1240" s="152">
        <v>1</v>
      </c>
      <c r="E1240" s="160">
        <v>15</v>
      </c>
      <c r="F1240" s="154">
        <v>15.21049</v>
      </c>
    </row>
    <row r="1241" spans="1:6">
      <c r="A1241" s="168" t="s">
        <v>2835</v>
      </c>
      <c r="B1241" s="123" t="s">
        <v>2913</v>
      </c>
      <c r="C1241" s="106"/>
      <c r="D1241" s="152">
        <v>1</v>
      </c>
      <c r="E1241" s="160">
        <v>15</v>
      </c>
      <c r="F1241" s="154">
        <v>14.759499999999999</v>
      </c>
    </row>
    <row r="1242" spans="1:6">
      <c r="A1242" s="168" t="s">
        <v>2835</v>
      </c>
      <c r="B1242" s="123" t="s">
        <v>2914</v>
      </c>
      <c r="C1242" s="106"/>
      <c r="D1242" s="152">
        <v>1</v>
      </c>
      <c r="E1242" s="160">
        <v>15</v>
      </c>
      <c r="F1242" s="154">
        <v>16.35361</v>
      </c>
    </row>
    <row r="1243" spans="1:6">
      <c r="A1243" s="168" t="s">
        <v>2835</v>
      </c>
      <c r="B1243" s="155" t="s">
        <v>2915</v>
      </c>
      <c r="C1243" s="106"/>
      <c r="D1243" s="152">
        <v>1</v>
      </c>
      <c r="E1243" s="160">
        <v>15</v>
      </c>
      <c r="F1243" s="154">
        <v>15.29069</v>
      </c>
    </row>
    <row r="1244" spans="1:6">
      <c r="A1244" s="168" t="s">
        <v>2835</v>
      </c>
      <c r="B1244" s="123" t="s">
        <v>2916</v>
      </c>
      <c r="C1244" s="106"/>
      <c r="D1244" s="152">
        <v>1</v>
      </c>
      <c r="E1244" s="160">
        <v>15</v>
      </c>
      <c r="F1244" s="154">
        <v>15.241709999999999</v>
      </c>
    </row>
    <row r="1245" spans="1:6">
      <c r="A1245" s="168" t="s">
        <v>2835</v>
      </c>
      <c r="B1245" s="123" t="s">
        <v>2917</v>
      </c>
      <c r="C1245" s="106"/>
      <c r="D1245" s="152">
        <v>1</v>
      </c>
      <c r="E1245" s="160">
        <v>15</v>
      </c>
      <c r="F1245" s="154">
        <v>15.397399999999999</v>
      </c>
    </row>
    <row r="1246" spans="1:6">
      <c r="A1246" s="168" t="s">
        <v>2835</v>
      </c>
      <c r="B1246" s="123" t="s">
        <v>2918</v>
      </c>
      <c r="C1246" s="106"/>
      <c r="D1246" s="152">
        <v>1</v>
      </c>
      <c r="E1246" s="160">
        <v>15</v>
      </c>
      <c r="F1246" s="154">
        <v>16.230350000000001</v>
      </c>
    </row>
    <row r="1247" spans="1:6">
      <c r="A1247" s="168" t="s">
        <v>2835</v>
      </c>
      <c r="B1247" s="155" t="s">
        <v>2919</v>
      </c>
      <c r="C1247" s="106"/>
      <c r="D1247" s="152">
        <v>1</v>
      </c>
      <c r="E1247" s="160">
        <v>15</v>
      </c>
      <c r="F1247" s="154">
        <v>14.759499999999999</v>
      </c>
    </row>
    <row r="1248" spans="1:6">
      <c r="A1248" s="168" t="s">
        <v>2835</v>
      </c>
      <c r="B1248" s="155" t="s">
        <v>2920</v>
      </c>
      <c r="C1248" s="106"/>
      <c r="D1248" s="152">
        <v>1</v>
      </c>
      <c r="E1248" s="160">
        <v>15</v>
      </c>
      <c r="F1248" s="154">
        <v>15.510159999999999</v>
      </c>
    </row>
    <row r="1249" spans="1:6">
      <c r="A1249" s="168" t="s">
        <v>2835</v>
      </c>
      <c r="B1249" s="123" t="s">
        <v>2921</v>
      </c>
      <c r="C1249" s="106"/>
      <c r="D1249" s="152">
        <v>1</v>
      </c>
      <c r="E1249" s="160">
        <v>15</v>
      </c>
      <c r="F1249" s="154">
        <v>14.759499999999999</v>
      </c>
    </row>
    <row r="1250" spans="1:6">
      <c r="A1250" s="168" t="s">
        <v>2835</v>
      </c>
      <c r="B1250" s="123" t="s">
        <v>859</v>
      </c>
      <c r="C1250" s="106"/>
      <c r="D1250" s="152">
        <v>1</v>
      </c>
      <c r="E1250" s="160">
        <v>15</v>
      </c>
      <c r="F1250" s="154">
        <v>14.759499999999999</v>
      </c>
    </row>
    <row r="1251" spans="1:6">
      <c r="A1251" s="168" t="s">
        <v>2835</v>
      </c>
      <c r="B1251" s="123" t="s">
        <v>675</v>
      </c>
      <c r="C1251" s="106"/>
      <c r="D1251" s="152">
        <v>1</v>
      </c>
      <c r="E1251" s="160">
        <v>15</v>
      </c>
      <c r="F1251" s="154">
        <v>14.759499999999999</v>
      </c>
    </row>
    <row r="1252" spans="1:6">
      <c r="A1252" s="168" t="s">
        <v>2835</v>
      </c>
      <c r="B1252" s="123" t="s">
        <v>2922</v>
      </c>
      <c r="C1252" s="106"/>
      <c r="D1252" s="152">
        <v>1</v>
      </c>
      <c r="E1252" s="160">
        <v>15</v>
      </c>
      <c r="F1252" s="154">
        <v>14.759499999999999</v>
      </c>
    </row>
    <row r="1253" spans="1:6">
      <c r="A1253" s="168" t="s">
        <v>2835</v>
      </c>
      <c r="B1253" s="123" t="s">
        <v>2923</v>
      </c>
      <c r="C1253" s="106"/>
      <c r="D1253" s="152">
        <v>1</v>
      </c>
      <c r="E1253" s="160">
        <v>15</v>
      </c>
      <c r="F1253" s="154">
        <v>14.759499999999999</v>
      </c>
    </row>
    <row r="1254" spans="1:6">
      <c r="A1254" s="168" t="s">
        <v>2835</v>
      </c>
      <c r="B1254" s="123" t="s">
        <v>2924</v>
      </c>
      <c r="C1254" s="106"/>
      <c r="D1254" s="152">
        <v>1</v>
      </c>
      <c r="E1254" s="160">
        <v>5</v>
      </c>
      <c r="F1254" s="154">
        <v>15.477600000000001</v>
      </c>
    </row>
    <row r="1255" spans="1:6">
      <c r="A1255" s="168" t="s">
        <v>2835</v>
      </c>
      <c r="B1255" s="123" t="s">
        <v>2925</v>
      </c>
      <c r="C1255" s="106"/>
      <c r="D1255" s="152">
        <v>1</v>
      </c>
      <c r="E1255" s="160">
        <v>15</v>
      </c>
      <c r="F1255" s="154">
        <v>15.359780000000001</v>
      </c>
    </row>
    <row r="1256" spans="1:6">
      <c r="A1256" s="168" t="s">
        <v>2835</v>
      </c>
      <c r="B1256" s="123" t="s">
        <v>439</v>
      </c>
      <c r="C1256" s="106"/>
      <c r="D1256" s="152">
        <v>1</v>
      </c>
      <c r="E1256" s="160">
        <v>15</v>
      </c>
      <c r="F1256" s="154">
        <v>15.397399999999999</v>
      </c>
    </row>
    <row r="1257" spans="1:6">
      <c r="A1257" s="168" t="s">
        <v>2835</v>
      </c>
      <c r="B1257" s="123" t="s">
        <v>311</v>
      </c>
      <c r="C1257" s="106"/>
      <c r="D1257" s="152">
        <v>1</v>
      </c>
      <c r="E1257" s="160">
        <v>30</v>
      </c>
      <c r="F1257" s="154">
        <v>15.473420000000001</v>
      </c>
    </row>
    <row r="1258" spans="1:6">
      <c r="A1258" s="168" t="s">
        <v>2835</v>
      </c>
      <c r="B1258" s="123" t="s">
        <v>2926</v>
      </c>
      <c r="C1258" s="106"/>
      <c r="D1258" s="152">
        <v>1</v>
      </c>
      <c r="E1258" s="160">
        <v>15</v>
      </c>
      <c r="F1258" s="154">
        <v>15.473420000000001</v>
      </c>
    </row>
    <row r="1259" spans="1:6">
      <c r="A1259" s="168" t="s">
        <v>2835</v>
      </c>
      <c r="B1259" s="123" t="s">
        <v>2927</v>
      </c>
      <c r="C1259" s="106"/>
      <c r="D1259" s="152">
        <v>1</v>
      </c>
      <c r="E1259" s="160">
        <v>15</v>
      </c>
      <c r="F1259" s="154">
        <v>14.759499999999999</v>
      </c>
    </row>
    <row r="1260" spans="1:6">
      <c r="A1260" s="168" t="s">
        <v>2835</v>
      </c>
      <c r="B1260" s="123" t="s">
        <v>2928</v>
      </c>
      <c r="C1260" s="106"/>
      <c r="D1260" s="152">
        <v>1</v>
      </c>
      <c r="E1260" s="160">
        <v>15</v>
      </c>
      <c r="F1260" s="154">
        <v>14.759499999999999</v>
      </c>
    </row>
    <row r="1261" spans="1:6">
      <c r="A1261" s="168" t="s">
        <v>2835</v>
      </c>
      <c r="B1261" s="123" t="s">
        <v>2929</v>
      </c>
      <c r="C1261" s="106"/>
      <c r="D1261" s="152">
        <v>1</v>
      </c>
      <c r="E1261" s="160">
        <v>15</v>
      </c>
      <c r="F1261" s="154">
        <v>15.82185</v>
      </c>
    </row>
    <row r="1262" spans="1:6">
      <c r="A1262" s="168" t="s">
        <v>2835</v>
      </c>
      <c r="B1262" s="123" t="s">
        <v>919</v>
      </c>
      <c r="C1262" s="106"/>
      <c r="D1262" s="152">
        <v>1</v>
      </c>
      <c r="E1262" s="160">
        <v>15</v>
      </c>
      <c r="F1262" s="154">
        <v>16.29364</v>
      </c>
    </row>
    <row r="1263" spans="1:6">
      <c r="A1263" s="168" t="s">
        <v>2835</v>
      </c>
      <c r="B1263" s="123" t="s">
        <v>2930</v>
      </c>
      <c r="C1263" s="106"/>
      <c r="D1263" s="152">
        <v>1</v>
      </c>
      <c r="E1263" s="160">
        <v>15</v>
      </c>
      <c r="F1263" s="154">
        <v>14.428000000000001</v>
      </c>
    </row>
    <row r="1264" spans="1:6">
      <c r="A1264" s="168" t="s">
        <v>2835</v>
      </c>
      <c r="B1264" s="123" t="s">
        <v>2931</v>
      </c>
      <c r="C1264" s="106"/>
      <c r="D1264" s="152">
        <v>1</v>
      </c>
      <c r="E1264" s="160">
        <v>15</v>
      </c>
      <c r="F1264" s="154">
        <v>14.428000000000001</v>
      </c>
    </row>
    <row r="1265" spans="1:6">
      <c r="A1265" s="168" t="s">
        <v>2835</v>
      </c>
      <c r="B1265" s="123" t="s">
        <v>2932</v>
      </c>
      <c r="C1265" s="106"/>
      <c r="D1265" s="152">
        <v>1</v>
      </c>
      <c r="E1265" s="160">
        <v>15</v>
      </c>
      <c r="F1265" s="154">
        <v>14.759499999999999</v>
      </c>
    </row>
    <row r="1266" spans="1:6">
      <c r="A1266" s="168" t="s">
        <v>2835</v>
      </c>
      <c r="B1266" s="123" t="s">
        <v>2933</v>
      </c>
      <c r="C1266" s="106"/>
      <c r="D1266" s="152">
        <v>1</v>
      </c>
      <c r="E1266" s="160">
        <v>15</v>
      </c>
      <c r="F1266" s="154">
        <v>15.52786</v>
      </c>
    </row>
    <row r="1267" spans="1:6">
      <c r="A1267" s="168" t="s">
        <v>2835</v>
      </c>
      <c r="B1267" s="123" t="s">
        <v>2934</v>
      </c>
      <c r="C1267" s="106"/>
      <c r="D1267" s="152">
        <v>1</v>
      </c>
      <c r="E1267" s="160">
        <v>15</v>
      </c>
      <c r="F1267" s="154">
        <v>15.48546</v>
      </c>
    </row>
    <row r="1268" spans="1:6">
      <c r="A1268" s="168" t="s">
        <v>2835</v>
      </c>
      <c r="B1268" s="123" t="s">
        <v>2935</v>
      </c>
      <c r="C1268" s="106"/>
      <c r="D1268" s="152">
        <v>1</v>
      </c>
      <c r="E1268" s="160">
        <v>15</v>
      </c>
      <c r="F1268" s="154">
        <v>15.608790000000001</v>
      </c>
    </row>
    <row r="1269" spans="1:6">
      <c r="A1269" s="168" t="s">
        <v>2835</v>
      </c>
      <c r="B1269" s="123" t="s">
        <v>2936</v>
      </c>
      <c r="C1269" s="106"/>
      <c r="D1269" s="152">
        <v>1</v>
      </c>
      <c r="E1269" s="160">
        <v>15</v>
      </c>
      <c r="F1269" s="154">
        <v>15.48546</v>
      </c>
    </row>
    <row r="1270" spans="1:6">
      <c r="A1270" s="168" t="s">
        <v>2835</v>
      </c>
      <c r="B1270" s="123" t="s">
        <v>2937</v>
      </c>
      <c r="C1270" s="106"/>
      <c r="D1270" s="152">
        <v>1</v>
      </c>
      <c r="E1270" s="160">
        <v>15</v>
      </c>
      <c r="F1270" s="154">
        <v>14.759499999999999</v>
      </c>
    </row>
    <row r="1271" spans="1:6">
      <c r="A1271" s="168" t="s">
        <v>2835</v>
      </c>
      <c r="B1271" s="123" t="s">
        <v>2938</v>
      </c>
      <c r="C1271" s="106"/>
      <c r="D1271" s="152">
        <v>1</v>
      </c>
      <c r="E1271" s="160">
        <v>15</v>
      </c>
      <c r="F1271" s="154">
        <v>15.608790000000001</v>
      </c>
    </row>
    <row r="1272" spans="1:6">
      <c r="A1272" s="168" t="s">
        <v>2835</v>
      </c>
      <c r="B1272" s="123" t="s">
        <v>2939</v>
      </c>
      <c r="C1272" s="106"/>
      <c r="D1272" s="152">
        <v>1</v>
      </c>
      <c r="E1272" s="160">
        <v>15</v>
      </c>
      <c r="F1272" s="154">
        <v>16.410240000000002</v>
      </c>
    </row>
    <row r="1273" spans="1:6">
      <c r="A1273" s="168" t="s">
        <v>2835</v>
      </c>
      <c r="B1273" s="123" t="s">
        <v>2940</v>
      </c>
      <c r="C1273" s="106"/>
      <c r="D1273" s="152">
        <v>1</v>
      </c>
      <c r="E1273" s="160">
        <v>15</v>
      </c>
      <c r="F1273" s="154">
        <v>15.608790000000001</v>
      </c>
    </row>
    <row r="1274" spans="1:6">
      <c r="A1274" s="168" t="s">
        <v>2835</v>
      </c>
      <c r="B1274" s="123" t="s">
        <v>2941</v>
      </c>
      <c r="C1274" s="106"/>
      <c r="D1274" s="152">
        <v>1</v>
      </c>
      <c r="E1274" s="160">
        <v>8</v>
      </c>
      <c r="F1274" s="154">
        <v>15.45599</v>
      </c>
    </row>
    <row r="1275" spans="1:6">
      <c r="A1275" s="168" t="s">
        <v>2835</v>
      </c>
      <c r="B1275" s="123" t="s">
        <v>2942</v>
      </c>
      <c r="C1275" s="106"/>
      <c r="D1275" s="152">
        <v>1</v>
      </c>
      <c r="E1275" s="160">
        <v>15</v>
      </c>
      <c r="F1275" s="154">
        <v>15.581860000000001</v>
      </c>
    </row>
    <row r="1276" spans="1:6">
      <c r="A1276" s="168" t="s">
        <v>2835</v>
      </c>
      <c r="B1276" s="123" t="s">
        <v>2943</v>
      </c>
      <c r="C1276" s="106"/>
      <c r="D1276" s="152">
        <v>1</v>
      </c>
      <c r="E1276" s="160">
        <v>15</v>
      </c>
      <c r="F1276" s="154">
        <v>15.49568</v>
      </c>
    </row>
    <row r="1277" spans="1:6">
      <c r="A1277" s="168" t="s">
        <v>2835</v>
      </c>
      <c r="B1277" s="123" t="s">
        <v>2944</v>
      </c>
      <c r="C1277" s="106"/>
      <c r="D1277" s="152">
        <v>1</v>
      </c>
      <c r="E1277" s="160">
        <v>15</v>
      </c>
      <c r="F1277" s="154">
        <v>15.84952</v>
      </c>
    </row>
    <row r="1278" spans="1:6">
      <c r="A1278" s="168" t="s">
        <v>2835</v>
      </c>
      <c r="B1278" s="123" t="s">
        <v>2945</v>
      </c>
      <c r="C1278" s="106"/>
      <c r="D1278" s="152">
        <v>1</v>
      </c>
      <c r="E1278" s="160">
        <v>15</v>
      </c>
      <c r="F1278" s="154">
        <v>15.49568</v>
      </c>
    </row>
    <row r="1279" spans="1:6">
      <c r="A1279" s="168" t="s">
        <v>2835</v>
      </c>
      <c r="B1279" s="123" t="s">
        <v>2946</v>
      </c>
      <c r="C1279" s="106"/>
      <c r="D1279" s="152">
        <v>1</v>
      </c>
      <c r="E1279" s="160">
        <v>15</v>
      </c>
      <c r="F1279" s="154">
        <v>14.759499999999999</v>
      </c>
    </row>
    <row r="1280" spans="1:6">
      <c r="A1280" s="168" t="s">
        <v>2835</v>
      </c>
      <c r="B1280" s="123" t="s">
        <v>2947</v>
      </c>
      <c r="C1280" s="106"/>
      <c r="D1280" s="152">
        <v>1</v>
      </c>
      <c r="E1280" s="160">
        <v>15</v>
      </c>
      <c r="F1280" s="154">
        <v>15.35694</v>
      </c>
    </row>
    <row r="1281" spans="1:6">
      <c r="A1281" s="168" t="s">
        <v>2835</v>
      </c>
      <c r="B1281" s="123" t="s">
        <v>2811</v>
      </c>
      <c r="C1281" s="106"/>
      <c r="D1281" s="152">
        <v>1</v>
      </c>
      <c r="E1281" s="160">
        <v>15</v>
      </c>
      <c r="F1281" s="154">
        <v>15.35694</v>
      </c>
    </row>
    <row r="1282" spans="1:6">
      <c r="A1282" s="168" t="s">
        <v>2835</v>
      </c>
      <c r="B1282" s="123" t="s">
        <v>2948</v>
      </c>
      <c r="C1282" s="106"/>
      <c r="D1282" s="152">
        <v>1</v>
      </c>
      <c r="E1282" s="160">
        <v>15</v>
      </c>
      <c r="F1282" s="154">
        <v>15.35694</v>
      </c>
    </row>
    <row r="1283" spans="1:6">
      <c r="A1283" s="168" t="s">
        <v>2835</v>
      </c>
      <c r="B1283" s="123" t="s">
        <v>2949</v>
      </c>
      <c r="C1283" s="106"/>
      <c r="D1283" s="152">
        <v>1</v>
      </c>
      <c r="E1283" s="160">
        <v>15</v>
      </c>
      <c r="F1283" s="154">
        <v>15.70308</v>
      </c>
    </row>
    <row r="1284" spans="1:6">
      <c r="A1284" s="168" t="s">
        <v>2835</v>
      </c>
      <c r="B1284" s="123" t="s">
        <v>2950</v>
      </c>
      <c r="C1284" s="106"/>
      <c r="D1284" s="152">
        <v>1</v>
      </c>
      <c r="E1284" s="160">
        <v>15</v>
      </c>
      <c r="F1284" s="154">
        <v>17.414919999999999</v>
      </c>
    </row>
    <row r="1285" spans="1:6">
      <c r="A1285" s="168" t="s">
        <v>2835</v>
      </c>
      <c r="B1285" s="123" t="s">
        <v>2951</v>
      </c>
      <c r="C1285" s="106"/>
      <c r="D1285" s="152">
        <v>1</v>
      </c>
      <c r="E1285" s="160">
        <v>10</v>
      </c>
      <c r="F1285" s="154">
        <v>14.759499999999999</v>
      </c>
    </row>
    <row r="1286" spans="1:6">
      <c r="A1286" s="168" t="s">
        <v>2835</v>
      </c>
      <c r="B1286" s="123" t="s">
        <v>755</v>
      </c>
      <c r="C1286" s="106"/>
      <c r="D1286" s="152">
        <v>1</v>
      </c>
      <c r="E1286" s="160">
        <v>15</v>
      </c>
      <c r="F1286" s="154">
        <v>15.89202</v>
      </c>
    </row>
    <row r="1287" spans="1:6">
      <c r="A1287" s="168" t="s">
        <v>2835</v>
      </c>
      <c r="B1287" s="123" t="s">
        <v>129</v>
      </c>
      <c r="C1287" s="106"/>
      <c r="D1287" s="152">
        <v>1</v>
      </c>
      <c r="E1287" s="160">
        <v>15</v>
      </c>
      <c r="F1287" s="154">
        <v>14.759499999999999</v>
      </c>
    </row>
    <row r="1288" spans="1:6">
      <c r="A1288" s="168" t="s">
        <v>2835</v>
      </c>
      <c r="B1288" s="123" t="s">
        <v>2952</v>
      </c>
      <c r="C1288" s="106"/>
      <c r="D1288" s="152">
        <v>1</v>
      </c>
      <c r="E1288" s="160">
        <v>15</v>
      </c>
      <c r="F1288" s="154">
        <v>14.759499999999999</v>
      </c>
    </row>
    <row r="1289" spans="1:6">
      <c r="A1289" s="168" t="s">
        <v>2835</v>
      </c>
      <c r="B1289" s="123" t="s">
        <v>2953</v>
      </c>
      <c r="C1289" s="106"/>
      <c r="D1289" s="152">
        <v>1</v>
      </c>
      <c r="E1289" s="160">
        <v>5</v>
      </c>
      <c r="F1289" s="154">
        <v>15.32273</v>
      </c>
    </row>
    <row r="1290" spans="1:6">
      <c r="A1290" s="168" t="s">
        <v>2835</v>
      </c>
      <c r="B1290" s="155" t="s">
        <v>2954</v>
      </c>
      <c r="C1290" s="106"/>
      <c r="D1290" s="152">
        <v>1</v>
      </c>
      <c r="E1290" s="160">
        <v>8</v>
      </c>
      <c r="F1290" s="154">
        <v>15.24849</v>
      </c>
    </row>
    <row r="1291" spans="1:6">
      <c r="A1291" s="168" t="s">
        <v>2835</v>
      </c>
      <c r="B1291" s="123" t="s">
        <v>2955</v>
      </c>
      <c r="C1291" s="106"/>
      <c r="D1291" s="152">
        <v>1</v>
      </c>
      <c r="E1291" s="160">
        <v>4</v>
      </c>
      <c r="F1291" s="154">
        <v>15.703809999999999</v>
      </c>
    </row>
    <row r="1292" spans="1:6">
      <c r="A1292" s="168" t="s">
        <v>2835</v>
      </c>
      <c r="B1292" s="123" t="s">
        <v>2956</v>
      </c>
      <c r="C1292" s="106"/>
      <c r="D1292" s="152">
        <v>1</v>
      </c>
      <c r="E1292" s="160">
        <v>15</v>
      </c>
      <c r="F1292" s="154">
        <v>15.425270000000001</v>
      </c>
    </row>
    <row r="1293" spans="1:6">
      <c r="A1293" s="168" t="s">
        <v>2835</v>
      </c>
      <c r="B1293" s="123" t="s">
        <v>2957</v>
      </c>
      <c r="C1293" s="106"/>
      <c r="D1293" s="152">
        <v>1</v>
      </c>
      <c r="E1293" s="160">
        <v>15</v>
      </c>
      <c r="F1293" s="154">
        <v>14.759499999999999</v>
      </c>
    </row>
    <row r="1294" spans="1:6">
      <c r="A1294" s="168" t="s">
        <v>2835</v>
      </c>
      <c r="B1294" s="123" t="s">
        <v>2958</v>
      </c>
      <c r="C1294" s="106"/>
      <c r="D1294" s="152">
        <v>1</v>
      </c>
      <c r="E1294" s="160">
        <v>15</v>
      </c>
      <c r="F1294" s="154">
        <v>15.46791</v>
      </c>
    </row>
    <row r="1295" spans="1:6">
      <c r="A1295" s="168" t="s">
        <v>2835</v>
      </c>
      <c r="B1295" s="123" t="s">
        <v>2959</v>
      </c>
      <c r="C1295" s="106"/>
      <c r="D1295" s="152">
        <v>1</v>
      </c>
      <c r="E1295" s="160">
        <v>30</v>
      </c>
      <c r="F1295" s="154">
        <v>15.45599</v>
      </c>
    </row>
    <row r="1296" spans="1:6">
      <c r="A1296" s="168" t="s">
        <v>2835</v>
      </c>
      <c r="B1296" s="123" t="s">
        <v>2960</v>
      </c>
      <c r="C1296" s="106"/>
      <c r="D1296" s="152">
        <v>1</v>
      </c>
      <c r="E1296" s="160">
        <v>15</v>
      </c>
      <c r="F1296" s="154">
        <v>15.67801</v>
      </c>
    </row>
    <row r="1297" spans="1:6">
      <c r="A1297" s="168" t="s">
        <v>2835</v>
      </c>
      <c r="B1297" s="123" t="s">
        <v>2961</v>
      </c>
      <c r="C1297" s="106"/>
      <c r="D1297" s="152">
        <v>1</v>
      </c>
      <c r="E1297" s="160">
        <v>15</v>
      </c>
      <c r="F1297" s="154">
        <v>16.30377</v>
      </c>
    </row>
    <row r="1298" spans="1:6">
      <c r="A1298" s="168" t="s">
        <v>2835</v>
      </c>
      <c r="B1298" s="123" t="s">
        <v>2962</v>
      </c>
      <c r="C1298" s="106"/>
      <c r="D1298" s="152">
        <v>1</v>
      </c>
      <c r="E1298" s="160">
        <v>8</v>
      </c>
      <c r="F1298" s="154">
        <v>15.338049999999999</v>
      </c>
    </row>
    <row r="1299" spans="1:6">
      <c r="A1299" s="168" t="s">
        <v>2835</v>
      </c>
      <c r="B1299" s="123" t="s">
        <v>2963</v>
      </c>
      <c r="C1299" s="106"/>
      <c r="D1299" s="152">
        <v>1</v>
      </c>
      <c r="E1299" s="160">
        <v>15</v>
      </c>
      <c r="F1299" s="154">
        <v>15.67801</v>
      </c>
    </row>
    <row r="1300" spans="1:6">
      <c r="A1300" s="168" t="s">
        <v>2835</v>
      </c>
      <c r="B1300" s="123" t="s">
        <v>2964</v>
      </c>
      <c r="C1300" s="106"/>
      <c r="D1300" s="152">
        <v>1</v>
      </c>
      <c r="E1300" s="160">
        <v>15</v>
      </c>
      <c r="F1300" s="154">
        <v>15.67801</v>
      </c>
    </row>
    <row r="1301" spans="1:6">
      <c r="A1301" s="168" t="s">
        <v>2835</v>
      </c>
      <c r="B1301" s="123" t="s">
        <v>2965</v>
      </c>
      <c r="C1301" s="106"/>
      <c r="D1301" s="152">
        <v>1</v>
      </c>
      <c r="E1301" s="160">
        <v>15</v>
      </c>
      <c r="F1301" s="154">
        <v>15.67801</v>
      </c>
    </row>
    <row r="1302" spans="1:6">
      <c r="A1302" s="168" t="s">
        <v>2835</v>
      </c>
      <c r="B1302" s="123" t="s">
        <v>2966</v>
      </c>
      <c r="C1302" s="106"/>
      <c r="D1302" s="152">
        <v>1</v>
      </c>
      <c r="E1302" s="160">
        <v>15</v>
      </c>
      <c r="F1302" s="154">
        <v>16.18629</v>
      </c>
    </row>
    <row r="1303" spans="1:6">
      <c r="A1303" s="168" t="s">
        <v>2835</v>
      </c>
      <c r="B1303" s="123" t="s">
        <v>2967</v>
      </c>
      <c r="C1303" s="106"/>
      <c r="D1303" s="152">
        <v>1</v>
      </c>
      <c r="E1303" s="160">
        <v>15</v>
      </c>
      <c r="F1303" s="154">
        <v>15.580870000000001</v>
      </c>
    </row>
    <row r="1304" spans="1:6">
      <c r="A1304" s="168" t="s">
        <v>2835</v>
      </c>
      <c r="B1304" s="123" t="s">
        <v>238</v>
      </c>
      <c r="C1304" s="106"/>
      <c r="D1304" s="152">
        <v>1</v>
      </c>
      <c r="E1304" s="160">
        <v>15</v>
      </c>
      <c r="F1304" s="154">
        <v>16.271549999999998</v>
      </c>
    </row>
    <row r="1305" spans="1:6">
      <c r="A1305" s="168" t="s">
        <v>2835</v>
      </c>
      <c r="B1305" s="123" t="s">
        <v>2968</v>
      </c>
      <c r="C1305" s="106"/>
      <c r="D1305" s="152">
        <v>1</v>
      </c>
      <c r="E1305" s="160">
        <v>15</v>
      </c>
      <c r="F1305" s="154">
        <v>14.759499999999999</v>
      </c>
    </row>
    <row r="1306" spans="1:6">
      <c r="A1306" s="168" t="s">
        <v>2835</v>
      </c>
      <c r="B1306" s="123" t="s">
        <v>2969</v>
      </c>
      <c r="C1306" s="106"/>
      <c r="D1306" s="152">
        <v>1</v>
      </c>
      <c r="E1306" s="160">
        <v>15</v>
      </c>
      <c r="F1306" s="154">
        <v>14.759499999999999</v>
      </c>
    </row>
    <row r="1307" spans="1:6">
      <c r="A1307" s="168" t="s">
        <v>2835</v>
      </c>
      <c r="B1307" s="123" t="s">
        <v>2970</v>
      </c>
      <c r="C1307" s="106"/>
      <c r="D1307" s="152">
        <v>1</v>
      </c>
      <c r="E1307" s="160">
        <v>10</v>
      </c>
      <c r="F1307" s="154">
        <v>14.759499999999999</v>
      </c>
    </row>
    <row r="1308" spans="1:6">
      <c r="A1308" s="168" t="s">
        <v>2835</v>
      </c>
      <c r="B1308" s="123" t="s">
        <v>2971</v>
      </c>
      <c r="C1308" s="106"/>
      <c r="D1308" s="152">
        <v>1</v>
      </c>
      <c r="E1308" s="160">
        <v>2</v>
      </c>
      <c r="F1308" s="154">
        <v>15.64227</v>
      </c>
    </row>
    <row r="1309" spans="1:6">
      <c r="A1309" s="168" t="s">
        <v>2835</v>
      </c>
      <c r="B1309" s="155" t="s">
        <v>2972</v>
      </c>
      <c r="C1309" s="106"/>
      <c r="D1309" s="152">
        <v>1</v>
      </c>
      <c r="E1309" s="160">
        <v>15</v>
      </c>
      <c r="F1309" s="154">
        <v>15.944850000000001</v>
      </c>
    </row>
    <row r="1310" spans="1:6">
      <c r="A1310" s="168" t="s">
        <v>2835</v>
      </c>
      <c r="B1310" s="123" t="s">
        <v>2973</v>
      </c>
      <c r="C1310" s="106"/>
      <c r="D1310" s="152">
        <v>1</v>
      </c>
      <c r="E1310" s="160">
        <v>15</v>
      </c>
      <c r="F1310" s="154">
        <v>17.444869999999998</v>
      </c>
    </row>
    <row r="1311" spans="1:6">
      <c r="A1311" s="168" t="s">
        <v>2835</v>
      </c>
      <c r="B1311" s="123" t="s">
        <v>1174</v>
      </c>
      <c r="C1311" s="106"/>
      <c r="D1311" s="152">
        <v>1</v>
      </c>
      <c r="E1311" s="160">
        <v>15</v>
      </c>
      <c r="F1311" s="154">
        <v>16.368690000000001</v>
      </c>
    </row>
    <row r="1312" spans="1:6">
      <c r="A1312" s="168" t="s">
        <v>2835</v>
      </c>
      <c r="B1312" s="123" t="s">
        <v>2974</v>
      </c>
      <c r="C1312" s="106"/>
      <c r="D1312" s="152">
        <v>1</v>
      </c>
      <c r="E1312" s="160">
        <v>15</v>
      </c>
      <c r="F1312" s="154">
        <v>16.342100000000002</v>
      </c>
    </row>
    <row r="1313" spans="1:6">
      <c r="A1313" s="168" t="s">
        <v>2835</v>
      </c>
      <c r="B1313" s="155" t="s">
        <v>2975</v>
      </c>
      <c r="C1313" s="106"/>
      <c r="D1313" s="152">
        <v>1</v>
      </c>
      <c r="E1313" s="160">
        <v>15</v>
      </c>
      <c r="F1313" s="154">
        <v>14.759499999999999</v>
      </c>
    </row>
    <row r="1314" spans="1:6">
      <c r="A1314" s="168" t="s">
        <v>2835</v>
      </c>
      <c r="B1314" s="123" t="s">
        <v>2976</v>
      </c>
      <c r="C1314" s="106"/>
      <c r="D1314" s="152">
        <v>1</v>
      </c>
      <c r="E1314" s="160">
        <v>15</v>
      </c>
      <c r="F1314" s="154">
        <v>15.944850000000001</v>
      </c>
    </row>
    <row r="1315" spans="1:6">
      <c r="A1315" s="168" t="s">
        <v>2835</v>
      </c>
      <c r="B1315" s="123" t="s">
        <v>2977</v>
      </c>
      <c r="C1315" s="106"/>
      <c r="D1315" s="152">
        <v>1</v>
      </c>
      <c r="E1315" s="160">
        <v>15</v>
      </c>
      <c r="F1315" s="154">
        <v>14.759499999999999</v>
      </c>
    </row>
    <row r="1316" spans="1:6">
      <c r="A1316" s="168" t="s">
        <v>2835</v>
      </c>
      <c r="B1316" s="123" t="s">
        <v>2978</v>
      </c>
      <c r="C1316" s="106"/>
      <c r="D1316" s="152">
        <v>1</v>
      </c>
      <c r="E1316" s="160">
        <v>10</v>
      </c>
      <c r="F1316" s="154">
        <v>15.944850000000001</v>
      </c>
    </row>
    <row r="1317" spans="1:6">
      <c r="A1317" s="168" t="s">
        <v>2835</v>
      </c>
      <c r="B1317" s="123" t="s">
        <v>2979</v>
      </c>
      <c r="C1317" s="106"/>
      <c r="D1317" s="152">
        <v>1</v>
      </c>
      <c r="E1317" s="160">
        <v>15</v>
      </c>
      <c r="F1317" s="154">
        <v>15.991879999999998</v>
      </c>
    </row>
    <row r="1318" spans="1:6">
      <c r="A1318" s="168" t="s">
        <v>2835</v>
      </c>
      <c r="B1318" s="123" t="s">
        <v>2980</v>
      </c>
      <c r="C1318" s="106"/>
      <c r="D1318" s="152">
        <v>1</v>
      </c>
      <c r="E1318" s="160">
        <v>15</v>
      </c>
      <c r="F1318" s="154">
        <v>15.529110000000001</v>
      </c>
    </row>
    <row r="1319" spans="1:6">
      <c r="A1319" s="168" t="s">
        <v>2835</v>
      </c>
      <c r="B1319" s="123" t="s">
        <v>2981</v>
      </c>
      <c r="C1319" s="106"/>
      <c r="D1319" s="152">
        <v>1</v>
      </c>
      <c r="E1319" s="160">
        <v>15</v>
      </c>
      <c r="F1319" s="154">
        <v>15.64227</v>
      </c>
    </row>
    <row r="1320" spans="1:6">
      <c r="A1320" s="168" t="s">
        <v>2835</v>
      </c>
      <c r="B1320" s="123" t="s">
        <v>2982</v>
      </c>
      <c r="C1320" s="106"/>
      <c r="D1320" s="152">
        <v>1</v>
      </c>
      <c r="E1320" s="160">
        <v>15</v>
      </c>
      <c r="F1320" s="154">
        <v>14.759499999999999</v>
      </c>
    </row>
    <row r="1321" spans="1:6">
      <c r="A1321" s="168" t="s">
        <v>2835</v>
      </c>
      <c r="B1321" s="123" t="s">
        <v>2983</v>
      </c>
      <c r="C1321" s="106"/>
      <c r="D1321" s="152">
        <v>1</v>
      </c>
      <c r="E1321" s="160">
        <v>15</v>
      </c>
      <c r="F1321" s="154">
        <v>14.80081</v>
      </c>
    </row>
    <row r="1322" spans="1:6">
      <c r="A1322" s="168" t="s">
        <v>2835</v>
      </c>
      <c r="B1322" s="123" t="s">
        <v>2984</v>
      </c>
      <c r="C1322" s="106"/>
      <c r="D1322" s="152">
        <v>1</v>
      </c>
      <c r="E1322" s="160">
        <v>15</v>
      </c>
      <c r="F1322" s="154">
        <v>15.59127</v>
      </c>
    </row>
    <row r="1323" spans="1:6">
      <c r="A1323" s="168" t="s">
        <v>2835</v>
      </c>
      <c r="B1323" s="123" t="s">
        <v>2985</v>
      </c>
      <c r="C1323" s="106"/>
      <c r="D1323" s="152">
        <v>1</v>
      </c>
      <c r="E1323" s="160">
        <v>15</v>
      </c>
      <c r="F1323" s="154">
        <v>14.80081</v>
      </c>
    </row>
    <row r="1324" spans="1:6">
      <c r="A1324" s="168" t="s">
        <v>2835</v>
      </c>
      <c r="B1324" s="123" t="s">
        <v>70</v>
      </c>
      <c r="C1324" s="106"/>
      <c r="D1324" s="152">
        <v>1</v>
      </c>
      <c r="E1324" s="160">
        <v>15</v>
      </c>
      <c r="F1324" s="154">
        <v>17.795480000000001</v>
      </c>
    </row>
    <row r="1325" spans="1:6">
      <c r="A1325" s="168" t="s">
        <v>2835</v>
      </c>
      <c r="B1325" s="123" t="s">
        <v>2986</v>
      </c>
      <c r="C1325" s="106"/>
      <c r="D1325" s="152">
        <v>1</v>
      </c>
      <c r="E1325" s="160">
        <v>15</v>
      </c>
      <c r="F1325" s="154">
        <v>15.683389999999999</v>
      </c>
    </row>
    <row r="1326" spans="1:6">
      <c r="A1326" s="168" t="s">
        <v>2835</v>
      </c>
      <c r="B1326" s="123" t="s">
        <v>2987</v>
      </c>
      <c r="C1326" s="106"/>
      <c r="D1326" s="152">
        <v>1</v>
      </c>
      <c r="E1326" s="160">
        <v>15</v>
      </c>
      <c r="F1326" s="154">
        <v>16.32518</v>
      </c>
    </row>
    <row r="1327" spans="1:6">
      <c r="A1327" s="168" t="s">
        <v>2835</v>
      </c>
      <c r="B1327" s="123" t="s">
        <v>2988</v>
      </c>
      <c r="C1327" s="106"/>
      <c r="D1327" s="152">
        <v>1</v>
      </c>
      <c r="E1327" s="160">
        <v>15</v>
      </c>
      <c r="F1327" s="154">
        <v>16.32518</v>
      </c>
    </row>
    <row r="1328" spans="1:6">
      <c r="A1328" s="168" t="s">
        <v>2835</v>
      </c>
      <c r="B1328" s="123" t="s">
        <v>2989</v>
      </c>
      <c r="C1328" s="106"/>
      <c r="D1328" s="152">
        <v>1</v>
      </c>
      <c r="E1328" s="160">
        <v>15</v>
      </c>
      <c r="F1328" s="154">
        <v>17.06476</v>
      </c>
    </row>
    <row r="1329" spans="1:6">
      <c r="A1329" s="168" t="s">
        <v>2835</v>
      </c>
      <c r="B1329" s="123" t="s">
        <v>1928</v>
      </c>
      <c r="C1329" s="106"/>
      <c r="D1329" s="152">
        <v>1</v>
      </c>
      <c r="E1329" s="160">
        <v>15</v>
      </c>
      <c r="F1329" s="154">
        <v>15.73291</v>
      </c>
    </row>
    <row r="1330" spans="1:6">
      <c r="A1330" s="168" t="s">
        <v>2835</v>
      </c>
      <c r="B1330" s="123" t="s">
        <v>2990</v>
      </c>
      <c r="C1330" s="106"/>
      <c r="D1330" s="152">
        <v>1</v>
      </c>
      <c r="E1330" s="160">
        <v>15</v>
      </c>
      <c r="F1330" s="154">
        <v>15.73291</v>
      </c>
    </row>
    <row r="1331" spans="1:6">
      <c r="A1331" s="168" t="s">
        <v>2835</v>
      </c>
      <c r="B1331" s="123" t="s">
        <v>2991</v>
      </c>
      <c r="C1331" s="106"/>
      <c r="D1331" s="152">
        <v>1</v>
      </c>
      <c r="E1331" s="160">
        <v>15</v>
      </c>
      <c r="F1331" s="154">
        <v>15.73291</v>
      </c>
    </row>
    <row r="1332" spans="1:6">
      <c r="A1332" s="168" t="s">
        <v>2835</v>
      </c>
      <c r="B1332" s="123" t="s">
        <v>2992</v>
      </c>
      <c r="C1332" s="106"/>
      <c r="D1332" s="152">
        <v>1</v>
      </c>
      <c r="E1332" s="160">
        <v>15</v>
      </c>
      <c r="F1332" s="154">
        <v>15.73291</v>
      </c>
    </row>
    <row r="1333" spans="1:6">
      <c r="A1333" s="168" t="s">
        <v>2835</v>
      </c>
      <c r="B1333" s="123" t="s">
        <v>2993</v>
      </c>
      <c r="C1333" s="106"/>
      <c r="D1333" s="152">
        <v>1</v>
      </c>
      <c r="E1333" s="160">
        <v>15</v>
      </c>
      <c r="F1333" s="154">
        <v>15.73291</v>
      </c>
    </row>
    <row r="1334" spans="1:6">
      <c r="A1334" s="168" t="s">
        <v>2835</v>
      </c>
      <c r="B1334" s="123" t="s">
        <v>2994</v>
      </c>
      <c r="C1334" s="106"/>
      <c r="D1334" s="152">
        <v>1</v>
      </c>
      <c r="E1334" s="160">
        <v>15</v>
      </c>
      <c r="F1334" s="154">
        <v>15.664569999999999</v>
      </c>
    </row>
    <row r="1335" spans="1:6">
      <c r="A1335" s="168" t="s">
        <v>2835</v>
      </c>
      <c r="B1335" s="123" t="s">
        <v>2995</v>
      </c>
      <c r="C1335" s="106"/>
      <c r="D1335" s="152">
        <v>1</v>
      </c>
      <c r="E1335" s="160">
        <v>15</v>
      </c>
      <c r="F1335" s="154">
        <v>15.664569999999999</v>
      </c>
    </row>
    <row r="1336" spans="1:6">
      <c r="A1336" s="168" t="s">
        <v>2835</v>
      </c>
      <c r="B1336" s="123" t="s">
        <v>2996</v>
      </c>
      <c r="C1336" s="106"/>
      <c r="D1336" s="152">
        <v>1</v>
      </c>
      <c r="E1336" s="160">
        <v>15</v>
      </c>
      <c r="F1336" s="154">
        <v>15.664569999999999</v>
      </c>
    </row>
    <row r="1337" spans="1:6">
      <c r="A1337" s="168" t="s">
        <v>2835</v>
      </c>
      <c r="B1337" s="123" t="s">
        <v>2997</v>
      </c>
      <c r="C1337" s="106"/>
      <c r="D1337" s="152">
        <v>1</v>
      </c>
      <c r="E1337" s="160">
        <v>7</v>
      </c>
      <c r="F1337" s="154">
        <v>15.664569999999999</v>
      </c>
    </row>
    <row r="1338" spans="1:6">
      <c r="A1338" s="168" t="s">
        <v>2835</v>
      </c>
      <c r="B1338" s="123" t="s">
        <v>2998</v>
      </c>
      <c r="C1338" s="106"/>
      <c r="D1338" s="152">
        <v>1</v>
      </c>
      <c r="E1338" s="160">
        <v>5</v>
      </c>
      <c r="F1338" s="154">
        <v>15.664569999999999</v>
      </c>
    </row>
    <row r="1339" spans="1:6">
      <c r="A1339" s="168" t="s">
        <v>2835</v>
      </c>
      <c r="B1339" s="123" t="s">
        <v>2999</v>
      </c>
      <c r="C1339" s="106"/>
      <c r="D1339" s="152">
        <v>1</v>
      </c>
      <c r="E1339" s="160">
        <v>15</v>
      </c>
      <c r="F1339" s="154">
        <v>17.185230000000001</v>
      </c>
    </row>
    <row r="1340" spans="1:6">
      <c r="A1340" s="168" t="s">
        <v>2835</v>
      </c>
      <c r="B1340" s="123" t="s">
        <v>3000</v>
      </c>
      <c r="C1340" s="106"/>
      <c r="D1340" s="152">
        <v>1</v>
      </c>
      <c r="E1340" s="160">
        <v>15</v>
      </c>
      <c r="F1340" s="154">
        <v>14.80081</v>
      </c>
    </row>
    <row r="1341" spans="1:6">
      <c r="A1341" s="168" t="s">
        <v>2835</v>
      </c>
      <c r="B1341" s="123" t="s">
        <v>3001</v>
      </c>
      <c r="C1341" s="106"/>
      <c r="D1341" s="152">
        <v>1</v>
      </c>
      <c r="E1341" s="160">
        <v>15</v>
      </c>
      <c r="F1341" s="154">
        <v>15.924020000000001</v>
      </c>
    </row>
    <row r="1342" spans="1:6">
      <c r="A1342" s="168" t="s">
        <v>2835</v>
      </c>
      <c r="B1342" s="123" t="s">
        <v>3002</v>
      </c>
      <c r="C1342" s="106"/>
      <c r="D1342" s="152">
        <v>1</v>
      </c>
      <c r="E1342" s="160">
        <v>10</v>
      </c>
      <c r="F1342" s="154">
        <v>15.91995</v>
      </c>
    </row>
    <row r="1343" spans="1:6">
      <c r="A1343" s="168" t="s">
        <v>2835</v>
      </c>
      <c r="B1343" s="123" t="s">
        <v>3003</v>
      </c>
      <c r="C1343" s="106"/>
      <c r="D1343" s="152">
        <v>1</v>
      </c>
      <c r="E1343" s="160">
        <v>15</v>
      </c>
      <c r="F1343" s="154">
        <v>14.80081</v>
      </c>
    </row>
    <row r="1344" spans="1:6">
      <c r="A1344" s="168" t="s">
        <v>2835</v>
      </c>
      <c r="B1344" s="123" t="s">
        <v>3004</v>
      </c>
      <c r="C1344" s="106"/>
      <c r="D1344" s="152">
        <v>1</v>
      </c>
      <c r="E1344" s="160">
        <v>15</v>
      </c>
      <c r="F1344" s="154">
        <v>15.4694</v>
      </c>
    </row>
    <row r="1345" spans="1:6">
      <c r="A1345" s="168" t="s">
        <v>2835</v>
      </c>
      <c r="B1345" s="123" t="s">
        <v>3005</v>
      </c>
      <c r="C1345" s="106"/>
      <c r="D1345" s="152">
        <v>1</v>
      </c>
      <c r="E1345" s="160">
        <v>15</v>
      </c>
      <c r="F1345" s="154">
        <v>14.80081</v>
      </c>
    </row>
    <row r="1346" spans="1:6">
      <c r="A1346" s="168" t="s">
        <v>2835</v>
      </c>
      <c r="B1346" s="123" t="s">
        <v>3006</v>
      </c>
      <c r="C1346" s="106"/>
      <c r="D1346" s="152">
        <v>1</v>
      </c>
      <c r="E1346" s="160">
        <v>15</v>
      </c>
      <c r="F1346" s="154">
        <v>14.80081</v>
      </c>
    </row>
    <row r="1347" spans="1:6">
      <c r="A1347" s="168" t="s">
        <v>2835</v>
      </c>
      <c r="B1347" s="155" t="s">
        <v>3007</v>
      </c>
      <c r="C1347" s="106"/>
      <c r="D1347" s="152">
        <v>1</v>
      </c>
      <c r="E1347" s="160">
        <v>15</v>
      </c>
      <c r="F1347" s="154">
        <v>15.91995</v>
      </c>
    </row>
    <row r="1348" spans="1:6">
      <c r="A1348" s="168" t="s">
        <v>2835</v>
      </c>
      <c r="B1348" s="155" t="s">
        <v>3008</v>
      </c>
      <c r="C1348" s="106"/>
      <c r="D1348" s="152">
        <v>1</v>
      </c>
      <c r="E1348" s="160">
        <v>15</v>
      </c>
      <c r="F1348" s="154">
        <v>15.7555</v>
      </c>
    </row>
    <row r="1349" spans="1:6">
      <c r="A1349" s="168" t="s">
        <v>2835</v>
      </c>
      <c r="B1349" s="123" t="s">
        <v>3009</v>
      </c>
      <c r="C1349" s="106"/>
      <c r="D1349" s="152">
        <v>1</v>
      </c>
      <c r="E1349" s="160">
        <v>15</v>
      </c>
      <c r="F1349" s="154">
        <v>14.80081</v>
      </c>
    </row>
    <row r="1350" spans="1:6">
      <c r="A1350" s="168" t="s">
        <v>2835</v>
      </c>
      <c r="B1350" s="123" t="s">
        <v>3010</v>
      </c>
      <c r="C1350" s="106"/>
      <c r="D1350" s="152">
        <v>1</v>
      </c>
      <c r="E1350" s="160">
        <v>15</v>
      </c>
      <c r="F1350" s="154">
        <v>15.61966</v>
      </c>
    </row>
    <row r="1351" spans="1:6">
      <c r="A1351" s="168" t="s">
        <v>2835</v>
      </c>
      <c r="B1351" s="123" t="s">
        <v>3011</v>
      </c>
      <c r="C1351" s="106"/>
      <c r="D1351" s="152">
        <v>1</v>
      </c>
      <c r="E1351" s="160">
        <v>15</v>
      </c>
      <c r="F1351" s="154">
        <v>14.80081</v>
      </c>
    </row>
    <row r="1352" spans="1:6" ht="31.5">
      <c r="A1352" s="168" t="s">
        <v>2835</v>
      </c>
      <c r="B1352" s="123" t="s">
        <v>3012</v>
      </c>
      <c r="C1352" s="106"/>
      <c r="D1352" s="152">
        <v>1</v>
      </c>
      <c r="E1352" s="160">
        <v>15</v>
      </c>
      <c r="F1352" s="154">
        <v>15.4694</v>
      </c>
    </row>
    <row r="1353" spans="1:6">
      <c r="A1353" s="168" t="s">
        <v>2835</v>
      </c>
      <c r="B1353" s="123" t="s">
        <v>3013</v>
      </c>
      <c r="C1353" s="106"/>
      <c r="D1353" s="152">
        <v>1</v>
      </c>
      <c r="E1353" s="160">
        <v>8</v>
      </c>
      <c r="F1353" s="154">
        <v>15.703239999999999</v>
      </c>
    </row>
    <row r="1354" spans="1:6">
      <c r="A1354" s="168" t="s">
        <v>2835</v>
      </c>
      <c r="B1354" s="123" t="s">
        <v>3014</v>
      </c>
      <c r="C1354" s="106"/>
      <c r="D1354" s="152">
        <v>1</v>
      </c>
      <c r="E1354" s="160">
        <v>15</v>
      </c>
      <c r="F1354" s="154">
        <v>14.80081</v>
      </c>
    </row>
    <row r="1355" spans="1:6">
      <c r="A1355" s="168" t="s">
        <v>2835</v>
      </c>
      <c r="B1355" s="123" t="s">
        <v>3015</v>
      </c>
      <c r="C1355" s="106"/>
      <c r="D1355" s="152">
        <v>1</v>
      </c>
      <c r="E1355" s="160">
        <v>10</v>
      </c>
      <c r="F1355" s="154">
        <v>14.80081</v>
      </c>
    </row>
    <row r="1356" spans="1:6">
      <c r="A1356" s="168" t="s">
        <v>2835</v>
      </c>
      <c r="B1356" s="155" t="s">
        <v>3016</v>
      </c>
      <c r="C1356" s="106"/>
      <c r="D1356" s="152">
        <v>1</v>
      </c>
      <c r="E1356" s="160">
        <v>10</v>
      </c>
      <c r="F1356" s="154">
        <v>15.80072</v>
      </c>
    </row>
    <row r="1357" spans="1:6">
      <c r="A1357" s="168" t="s">
        <v>2835</v>
      </c>
      <c r="B1357" s="123" t="s">
        <v>3017</v>
      </c>
      <c r="C1357" s="106"/>
      <c r="D1357" s="152">
        <v>1</v>
      </c>
      <c r="E1357" s="160">
        <v>15</v>
      </c>
      <c r="F1357" s="154">
        <v>15.80072</v>
      </c>
    </row>
    <row r="1358" spans="1:6">
      <c r="A1358" s="168" t="s">
        <v>2835</v>
      </c>
      <c r="B1358" s="155" t="s">
        <v>3018</v>
      </c>
      <c r="C1358" s="106"/>
      <c r="D1358" s="152">
        <v>1</v>
      </c>
      <c r="E1358" s="160">
        <v>15</v>
      </c>
      <c r="F1358" s="154">
        <v>16.57741</v>
      </c>
    </row>
    <row r="1359" spans="1:6">
      <c r="A1359" s="168" t="s">
        <v>2835</v>
      </c>
      <c r="B1359" s="123" t="s">
        <v>2864</v>
      </c>
      <c r="C1359" s="106"/>
      <c r="D1359" s="152">
        <v>1</v>
      </c>
      <c r="E1359" s="160">
        <v>15</v>
      </c>
      <c r="F1359" s="154">
        <v>16.94829</v>
      </c>
    </row>
    <row r="1360" spans="1:6">
      <c r="A1360" s="168" t="s">
        <v>2835</v>
      </c>
      <c r="B1360" s="123" t="s">
        <v>3019</v>
      </c>
      <c r="C1360" s="106"/>
      <c r="D1360" s="152">
        <v>1</v>
      </c>
      <c r="E1360" s="160">
        <v>15</v>
      </c>
      <c r="F1360" s="154">
        <v>16.3751</v>
      </c>
    </row>
    <row r="1361" spans="1:6">
      <c r="A1361" s="168" t="s">
        <v>2835</v>
      </c>
      <c r="B1361" s="123" t="s">
        <v>3020</v>
      </c>
      <c r="C1361" s="106"/>
      <c r="D1361" s="152">
        <v>1</v>
      </c>
      <c r="E1361" s="160">
        <v>15</v>
      </c>
      <c r="F1361" s="154">
        <v>15.684419999999999</v>
      </c>
    </row>
    <row r="1362" spans="1:6">
      <c r="A1362" s="168" t="s">
        <v>2835</v>
      </c>
      <c r="B1362" s="123" t="s">
        <v>158</v>
      </c>
      <c r="C1362" s="106"/>
      <c r="D1362" s="152">
        <v>1</v>
      </c>
      <c r="E1362" s="160">
        <v>15</v>
      </c>
      <c r="F1362" s="154">
        <v>16.56185</v>
      </c>
    </row>
    <row r="1363" spans="1:6">
      <c r="A1363" s="168" t="s">
        <v>2835</v>
      </c>
      <c r="B1363" s="123" t="s">
        <v>903</v>
      </c>
      <c r="C1363" s="106"/>
      <c r="D1363" s="152">
        <v>1</v>
      </c>
      <c r="E1363" s="160">
        <v>50</v>
      </c>
      <c r="F1363" s="154">
        <v>19.815339999999999</v>
      </c>
    </row>
    <row r="1364" spans="1:6">
      <c r="A1364" s="168" t="s">
        <v>2835</v>
      </c>
      <c r="B1364" s="123" t="s">
        <v>3021</v>
      </c>
      <c r="C1364" s="106"/>
      <c r="D1364" s="152">
        <v>1</v>
      </c>
      <c r="E1364" s="160">
        <v>15</v>
      </c>
      <c r="F1364" s="154">
        <v>15.5349</v>
      </c>
    </row>
    <row r="1365" spans="1:6">
      <c r="A1365" s="168" t="s">
        <v>2835</v>
      </c>
      <c r="B1365" s="123" t="s">
        <v>3022</v>
      </c>
      <c r="C1365" s="106"/>
      <c r="D1365" s="152">
        <v>1</v>
      </c>
      <c r="E1365" s="160">
        <v>10</v>
      </c>
      <c r="F1365" s="154">
        <v>14.73929</v>
      </c>
    </row>
    <row r="1366" spans="1:6">
      <c r="A1366" s="168" t="s">
        <v>2835</v>
      </c>
      <c r="B1366" s="123" t="s">
        <v>3023</v>
      </c>
      <c r="C1366" s="106"/>
      <c r="D1366" s="152">
        <v>1</v>
      </c>
      <c r="E1366" s="160">
        <v>15</v>
      </c>
      <c r="F1366" s="154">
        <v>14.73929</v>
      </c>
    </row>
    <row r="1367" spans="1:6">
      <c r="A1367" s="168" t="s">
        <v>2835</v>
      </c>
      <c r="B1367" s="123" t="s">
        <v>3024</v>
      </c>
      <c r="C1367" s="106"/>
      <c r="D1367" s="152">
        <v>1</v>
      </c>
      <c r="E1367" s="160">
        <v>15</v>
      </c>
      <c r="F1367" s="154">
        <v>14.73929</v>
      </c>
    </row>
    <row r="1368" spans="1:6">
      <c r="A1368" s="168" t="s">
        <v>2835</v>
      </c>
      <c r="B1368" s="123" t="s">
        <v>3025</v>
      </c>
      <c r="C1368" s="106"/>
      <c r="D1368" s="152">
        <v>1</v>
      </c>
      <c r="E1368" s="160">
        <v>5</v>
      </c>
      <c r="F1368" s="154">
        <v>16.225580000000001</v>
      </c>
    </row>
    <row r="1369" spans="1:6">
      <c r="A1369" s="168" t="s">
        <v>2835</v>
      </c>
      <c r="B1369" s="123" t="s">
        <v>3026</v>
      </c>
      <c r="C1369" s="106"/>
      <c r="D1369" s="152">
        <v>1</v>
      </c>
      <c r="E1369" s="160">
        <v>10</v>
      </c>
      <c r="F1369" s="154">
        <v>17.63897</v>
      </c>
    </row>
    <row r="1370" spans="1:6">
      <c r="A1370" s="168" t="s">
        <v>2835</v>
      </c>
      <c r="B1370" s="123" t="s">
        <v>3027</v>
      </c>
      <c r="C1370" s="106"/>
      <c r="D1370" s="152">
        <v>1</v>
      </c>
      <c r="E1370" s="160">
        <v>15</v>
      </c>
      <c r="F1370" s="154">
        <v>14.73929</v>
      </c>
    </row>
    <row r="1371" spans="1:6">
      <c r="A1371" s="168" t="s">
        <v>2835</v>
      </c>
      <c r="B1371" s="123" t="s">
        <v>3028</v>
      </c>
      <c r="C1371" s="106"/>
      <c r="D1371" s="152">
        <v>1</v>
      </c>
      <c r="E1371" s="160">
        <v>10</v>
      </c>
      <c r="F1371" s="154">
        <v>16.377179999999999</v>
      </c>
    </row>
    <row r="1372" spans="1:6">
      <c r="A1372" s="168" t="s">
        <v>2835</v>
      </c>
      <c r="B1372" s="123" t="s">
        <v>3029</v>
      </c>
      <c r="C1372" s="106"/>
      <c r="D1372" s="152">
        <v>1</v>
      </c>
      <c r="E1372" s="160">
        <v>15</v>
      </c>
      <c r="F1372" s="154">
        <v>15.686450000000001</v>
      </c>
    </row>
    <row r="1373" spans="1:6">
      <c r="A1373" s="168" t="s">
        <v>2835</v>
      </c>
      <c r="B1373" s="123" t="s">
        <v>3030</v>
      </c>
      <c r="C1373" s="106"/>
      <c r="D1373" s="152">
        <v>1</v>
      </c>
      <c r="E1373" s="160">
        <v>30</v>
      </c>
      <c r="F1373" s="154">
        <v>15.266249999999999</v>
      </c>
    </row>
    <row r="1374" spans="1:6">
      <c r="A1374" s="168" t="s">
        <v>2835</v>
      </c>
      <c r="B1374" s="123" t="s">
        <v>3031</v>
      </c>
      <c r="C1374" s="106"/>
      <c r="D1374" s="152">
        <v>1</v>
      </c>
      <c r="E1374" s="160">
        <v>15</v>
      </c>
      <c r="F1374" s="154">
        <v>14.80081</v>
      </c>
    </row>
    <row r="1375" spans="1:6">
      <c r="A1375" s="168" t="s">
        <v>2835</v>
      </c>
      <c r="B1375" s="155" t="s">
        <v>3032</v>
      </c>
      <c r="C1375" s="106"/>
      <c r="D1375" s="152">
        <v>1</v>
      </c>
      <c r="E1375" s="160">
        <v>10</v>
      </c>
      <c r="F1375" s="154">
        <v>17.636189999999999</v>
      </c>
    </row>
    <row r="1376" spans="1:6">
      <c r="A1376" s="168" t="s">
        <v>2835</v>
      </c>
      <c r="B1376" s="123" t="s">
        <v>3033</v>
      </c>
      <c r="C1376" s="106"/>
      <c r="D1376" s="152">
        <v>1</v>
      </c>
      <c r="E1376" s="160">
        <v>15</v>
      </c>
      <c r="F1376" s="154">
        <v>14.73929</v>
      </c>
    </row>
    <row r="1377" spans="1:6">
      <c r="A1377" s="168" t="s">
        <v>2835</v>
      </c>
      <c r="B1377" s="123" t="s">
        <v>3034</v>
      </c>
      <c r="C1377" s="106"/>
      <c r="D1377" s="152">
        <v>1</v>
      </c>
      <c r="E1377" s="160">
        <v>15</v>
      </c>
      <c r="F1377" s="154">
        <v>15.26643</v>
      </c>
    </row>
    <row r="1378" spans="1:6">
      <c r="A1378" s="168" t="s">
        <v>2835</v>
      </c>
      <c r="B1378" s="123" t="s">
        <v>3035</v>
      </c>
      <c r="C1378" s="106"/>
      <c r="D1378" s="152">
        <v>1</v>
      </c>
      <c r="E1378" s="160">
        <v>15</v>
      </c>
      <c r="F1378" s="154">
        <v>14.73929</v>
      </c>
    </row>
    <row r="1379" spans="1:6">
      <c r="A1379" s="168" t="s">
        <v>2835</v>
      </c>
      <c r="B1379" s="123" t="s">
        <v>3036</v>
      </c>
      <c r="C1379" s="106"/>
      <c r="D1379" s="152">
        <v>1</v>
      </c>
      <c r="E1379" s="160">
        <v>15</v>
      </c>
      <c r="F1379" s="154">
        <v>15.21908</v>
      </c>
    </row>
    <row r="1380" spans="1:6">
      <c r="A1380" s="168" t="s">
        <v>2835</v>
      </c>
      <c r="B1380" s="123" t="s">
        <v>3037</v>
      </c>
      <c r="C1380" s="106"/>
      <c r="D1380" s="152">
        <v>1</v>
      </c>
      <c r="E1380" s="160">
        <v>15</v>
      </c>
      <c r="F1380" s="154">
        <v>15.695399999999999</v>
      </c>
    </row>
    <row r="1381" spans="1:6">
      <c r="A1381" s="168" t="s">
        <v>2835</v>
      </c>
      <c r="B1381" s="123" t="s">
        <v>3038</v>
      </c>
      <c r="C1381" s="106"/>
      <c r="D1381" s="152">
        <v>1</v>
      </c>
      <c r="E1381" s="160">
        <v>15</v>
      </c>
      <c r="F1381" s="154">
        <v>14.73929</v>
      </c>
    </row>
    <row r="1382" spans="1:6">
      <c r="A1382" s="168" t="s">
        <v>2835</v>
      </c>
      <c r="B1382" s="123" t="s">
        <v>3039</v>
      </c>
      <c r="C1382" s="106"/>
      <c r="D1382" s="152">
        <v>1</v>
      </c>
      <c r="E1382" s="160">
        <v>15</v>
      </c>
      <c r="F1382" s="154">
        <v>15.085100000000001</v>
      </c>
    </row>
    <row r="1383" spans="1:6">
      <c r="A1383" s="168" t="s">
        <v>2835</v>
      </c>
      <c r="B1383" s="123" t="s">
        <v>3040</v>
      </c>
      <c r="C1383" s="106"/>
      <c r="D1383" s="152">
        <v>1</v>
      </c>
      <c r="E1383" s="160">
        <v>15</v>
      </c>
      <c r="F1383" s="154">
        <v>15.21528</v>
      </c>
    </row>
    <row r="1384" spans="1:6">
      <c r="A1384" s="168" t="s">
        <v>2835</v>
      </c>
      <c r="B1384" s="123" t="s">
        <v>3041</v>
      </c>
      <c r="C1384" s="106"/>
      <c r="D1384" s="152">
        <v>1</v>
      </c>
      <c r="E1384" s="160">
        <v>15</v>
      </c>
      <c r="F1384" s="154">
        <v>15.144620000000002</v>
      </c>
    </row>
    <row r="1385" spans="1:6">
      <c r="A1385" s="168" t="s">
        <v>2835</v>
      </c>
      <c r="B1385" s="123" t="s">
        <v>3042</v>
      </c>
      <c r="C1385" s="106"/>
      <c r="D1385" s="152">
        <v>1</v>
      </c>
      <c r="E1385" s="160">
        <v>10</v>
      </c>
      <c r="F1385" s="154">
        <v>15.286709999999999</v>
      </c>
    </row>
    <row r="1386" spans="1:6">
      <c r="A1386" s="168" t="s">
        <v>2835</v>
      </c>
      <c r="B1386" s="123" t="s">
        <v>3043</v>
      </c>
      <c r="C1386" s="106"/>
      <c r="D1386" s="152">
        <v>1</v>
      </c>
      <c r="E1386" s="160">
        <v>15</v>
      </c>
      <c r="F1386" s="154">
        <v>15.59435</v>
      </c>
    </row>
    <row r="1387" spans="1:6">
      <c r="A1387" s="168" t="s">
        <v>2835</v>
      </c>
      <c r="B1387" s="123" t="s">
        <v>3044</v>
      </c>
      <c r="C1387" s="106"/>
      <c r="D1387" s="152">
        <v>1</v>
      </c>
      <c r="E1387" s="160">
        <v>15</v>
      </c>
      <c r="F1387" s="154">
        <v>15.340920000000001</v>
      </c>
    </row>
    <row r="1388" spans="1:6">
      <c r="A1388" s="168" t="s">
        <v>2835</v>
      </c>
      <c r="B1388" s="123" t="s">
        <v>3045</v>
      </c>
      <c r="C1388" s="106"/>
      <c r="D1388" s="152">
        <v>1</v>
      </c>
      <c r="E1388" s="160">
        <v>15</v>
      </c>
      <c r="F1388" s="154">
        <v>15.61219</v>
      </c>
    </row>
    <row r="1389" spans="1:6">
      <c r="A1389" s="168" t="s">
        <v>2835</v>
      </c>
      <c r="B1389" s="123" t="s">
        <v>3046</v>
      </c>
      <c r="C1389" s="106"/>
      <c r="D1389" s="152">
        <v>1</v>
      </c>
      <c r="E1389" s="160">
        <v>15</v>
      </c>
      <c r="F1389" s="154">
        <v>14.73929</v>
      </c>
    </row>
    <row r="1390" spans="1:6">
      <c r="A1390" s="168" t="s">
        <v>2835</v>
      </c>
      <c r="B1390" s="123" t="s">
        <v>3047</v>
      </c>
      <c r="C1390" s="106"/>
      <c r="D1390" s="152">
        <v>1</v>
      </c>
      <c r="E1390" s="160">
        <v>15</v>
      </c>
      <c r="F1390" s="154">
        <v>15.88058</v>
      </c>
    </row>
    <row r="1391" spans="1:6">
      <c r="A1391" s="168" t="s">
        <v>2835</v>
      </c>
      <c r="B1391" s="123" t="s">
        <v>3048</v>
      </c>
      <c r="C1391" s="106"/>
      <c r="D1391" s="152">
        <v>1</v>
      </c>
      <c r="E1391" s="160">
        <v>15</v>
      </c>
      <c r="F1391" s="154">
        <v>15.52341</v>
      </c>
    </row>
    <row r="1392" spans="1:6">
      <c r="A1392" s="168" t="s">
        <v>2835</v>
      </c>
      <c r="B1392" s="123" t="s">
        <v>888</v>
      </c>
      <c r="C1392" s="106"/>
      <c r="D1392" s="152">
        <v>1</v>
      </c>
      <c r="E1392" s="160">
        <v>15</v>
      </c>
      <c r="F1392" s="154">
        <v>15.52341</v>
      </c>
    </row>
    <row r="1393" spans="1:6" ht="47.25">
      <c r="A1393" s="168" t="s">
        <v>2835</v>
      </c>
      <c r="B1393" s="123" t="s">
        <v>3049</v>
      </c>
      <c r="C1393" s="106"/>
      <c r="D1393" s="152">
        <v>1</v>
      </c>
      <c r="E1393" s="160">
        <v>15</v>
      </c>
      <c r="F1393" s="154">
        <v>17.303360000000001</v>
      </c>
    </row>
    <row r="1394" spans="1:6">
      <c r="A1394" s="168" t="s">
        <v>2835</v>
      </c>
      <c r="B1394" s="123" t="s">
        <v>3050</v>
      </c>
      <c r="C1394" s="106"/>
      <c r="D1394" s="152">
        <v>1</v>
      </c>
      <c r="E1394" s="160">
        <v>15</v>
      </c>
      <c r="F1394" s="154">
        <v>15.177200000000001</v>
      </c>
    </row>
    <row r="1395" spans="1:6">
      <c r="A1395" s="168" t="s">
        <v>2835</v>
      </c>
      <c r="B1395" s="123" t="s">
        <v>3051</v>
      </c>
      <c r="C1395" s="106"/>
      <c r="D1395" s="152">
        <v>1</v>
      </c>
      <c r="E1395" s="160">
        <v>15</v>
      </c>
      <c r="F1395" s="154">
        <v>14.73929</v>
      </c>
    </row>
    <row r="1396" spans="1:6">
      <c r="A1396" s="168" t="s">
        <v>2835</v>
      </c>
      <c r="B1396" s="123" t="s">
        <v>2919</v>
      </c>
      <c r="C1396" s="106"/>
      <c r="D1396" s="152">
        <v>1</v>
      </c>
      <c r="E1396" s="160">
        <v>15</v>
      </c>
      <c r="F1396" s="154">
        <v>15.178030000000001</v>
      </c>
    </row>
    <row r="1397" spans="1:6">
      <c r="A1397" s="168" t="s">
        <v>2835</v>
      </c>
      <c r="B1397" s="123" t="s">
        <v>3052</v>
      </c>
      <c r="C1397" s="106"/>
      <c r="D1397" s="152">
        <v>1</v>
      </c>
      <c r="E1397" s="160">
        <v>15</v>
      </c>
      <c r="F1397" s="154">
        <v>14.73929</v>
      </c>
    </row>
    <row r="1398" spans="1:6">
      <c r="A1398" s="168" t="s">
        <v>2835</v>
      </c>
      <c r="B1398" s="155" t="s">
        <v>3053</v>
      </c>
      <c r="C1398" s="106"/>
      <c r="D1398" s="152">
        <v>1</v>
      </c>
      <c r="E1398" s="160">
        <v>15</v>
      </c>
      <c r="F1398" s="154">
        <v>15.635450000000001</v>
      </c>
    </row>
    <row r="1399" spans="1:6">
      <c r="A1399" s="168" t="s">
        <v>2835</v>
      </c>
      <c r="B1399" s="123" t="s">
        <v>3054</v>
      </c>
      <c r="C1399" s="106"/>
      <c r="D1399" s="152">
        <v>1</v>
      </c>
      <c r="E1399" s="160">
        <v>15</v>
      </c>
      <c r="F1399" s="154">
        <v>15.678780000000001</v>
      </c>
    </row>
    <row r="1400" spans="1:6">
      <c r="A1400" s="168" t="s">
        <v>2835</v>
      </c>
      <c r="B1400" s="123" t="s">
        <v>3055</v>
      </c>
      <c r="C1400" s="106"/>
      <c r="D1400" s="152">
        <v>1</v>
      </c>
      <c r="E1400" s="160">
        <v>15</v>
      </c>
      <c r="F1400" s="154">
        <v>16.362469999999998</v>
      </c>
    </row>
    <row r="1401" spans="1:6">
      <c r="A1401" s="168" t="s">
        <v>2835</v>
      </c>
      <c r="B1401" s="123" t="s">
        <v>3056</v>
      </c>
      <c r="C1401" s="106"/>
      <c r="D1401" s="152">
        <v>1</v>
      </c>
      <c r="E1401" s="160">
        <v>15</v>
      </c>
      <c r="F1401" s="154">
        <v>15.799770000000001</v>
      </c>
    </row>
    <row r="1402" spans="1:6">
      <c r="A1402" s="168" t="s">
        <v>2835</v>
      </c>
      <c r="B1402" s="123" t="s">
        <v>3057</v>
      </c>
      <c r="C1402" s="106"/>
      <c r="D1402" s="152">
        <v>1</v>
      </c>
      <c r="E1402" s="160">
        <v>15</v>
      </c>
      <c r="F1402" s="154">
        <v>14.73929</v>
      </c>
    </row>
    <row r="1403" spans="1:6">
      <c r="A1403" s="168" t="s">
        <v>2835</v>
      </c>
      <c r="B1403" s="155" t="s">
        <v>3058</v>
      </c>
      <c r="C1403" s="106"/>
      <c r="D1403" s="152">
        <v>1</v>
      </c>
      <c r="E1403" s="160">
        <v>15</v>
      </c>
      <c r="F1403" s="154">
        <v>15.405989999999999</v>
      </c>
    </row>
    <row r="1404" spans="1:6">
      <c r="A1404" s="168" t="s">
        <v>2835</v>
      </c>
      <c r="B1404" s="123" t="s">
        <v>3059</v>
      </c>
      <c r="C1404" s="106"/>
      <c r="D1404" s="152">
        <v>1</v>
      </c>
      <c r="E1404" s="160">
        <v>15</v>
      </c>
      <c r="F1404" s="154">
        <v>15.286709999999999</v>
      </c>
    </row>
    <row r="1405" spans="1:6">
      <c r="A1405" s="168" t="s">
        <v>2835</v>
      </c>
      <c r="B1405" s="123" t="s">
        <v>3060</v>
      </c>
      <c r="C1405" s="106"/>
      <c r="D1405" s="152">
        <v>1</v>
      </c>
      <c r="E1405" s="160">
        <v>20</v>
      </c>
      <c r="F1405" s="154">
        <v>14.73929</v>
      </c>
    </row>
    <row r="1406" spans="1:6">
      <c r="A1406" s="168" t="s">
        <v>2835</v>
      </c>
      <c r="B1406" s="123" t="s">
        <v>3061</v>
      </c>
      <c r="C1406" s="106"/>
      <c r="D1406" s="152">
        <v>1</v>
      </c>
      <c r="E1406" s="160">
        <v>10</v>
      </c>
      <c r="F1406" s="154">
        <v>15.3649</v>
      </c>
    </row>
    <row r="1407" spans="1:6">
      <c r="A1407" s="168" t="s">
        <v>2835</v>
      </c>
      <c r="B1407" s="123" t="s">
        <v>3062</v>
      </c>
      <c r="C1407" s="106"/>
      <c r="D1407" s="152">
        <v>1</v>
      </c>
      <c r="E1407" s="160">
        <v>15</v>
      </c>
      <c r="F1407" s="154">
        <v>14.800799999999999</v>
      </c>
    </row>
    <row r="1408" spans="1:6">
      <c r="A1408" s="168" t="s">
        <v>2835</v>
      </c>
      <c r="B1408" s="123" t="s">
        <v>3063</v>
      </c>
      <c r="C1408" s="106"/>
      <c r="D1408" s="152">
        <v>1</v>
      </c>
      <c r="E1408" s="160">
        <v>15</v>
      </c>
      <c r="F1408" s="154">
        <v>15.97987</v>
      </c>
    </row>
    <row r="1409" spans="1:6">
      <c r="A1409" s="168" t="s">
        <v>2835</v>
      </c>
      <c r="B1409" s="123" t="s">
        <v>3064</v>
      </c>
      <c r="C1409" s="106"/>
      <c r="D1409" s="152">
        <v>1</v>
      </c>
      <c r="E1409" s="160">
        <v>15</v>
      </c>
      <c r="F1409" s="154">
        <v>15.178030000000001</v>
      </c>
    </row>
    <row r="1410" spans="1:6">
      <c r="A1410" s="168" t="s">
        <v>2835</v>
      </c>
      <c r="B1410" s="123" t="s">
        <v>3065</v>
      </c>
      <c r="C1410" s="106"/>
      <c r="D1410" s="152">
        <v>1</v>
      </c>
      <c r="E1410" s="160">
        <v>15</v>
      </c>
      <c r="F1410" s="154">
        <v>15.31724</v>
      </c>
    </row>
    <row r="1411" spans="1:6">
      <c r="A1411" s="168" t="s">
        <v>2835</v>
      </c>
      <c r="B1411" s="123" t="s">
        <v>3066</v>
      </c>
      <c r="C1411" s="106"/>
      <c r="D1411" s="152">
        <v>1</v>
      </c>
      <c r="E1411" s="160">
        <v>15</v>
      </c>
      <c r="F1411" s="154">
        <v>15.44407</v>
      </c>
    </row>
    <row r="1412" spans="1:6">
      <c r="A1412" s="168" t="s">
        <v>2835</v>
      </c>
      <c r="B1412" s="123" t="s">
        <v>3067</v>
      </c>
      <c r="C1412" s="106"/>
      <c r="D1412" s="152">
        <v>1</v>
      </c>
      <c r="E1412" s="160">
        <v>15</v>
      </c>
      <c r="F1412" s="154">
        <v>16.148289999999999</v>
      </c>
    </row>
    <row r="1413" spans="1:6">
      <c r="A1413" s="168" t="s">
        <v>2835</v>
      </c>
      <c r="B1413" s="123" t="s">
        <v>3068</v>
      </c>
      <c r="C1413" s="106"/>
      <c r="D1413" s="152">
        <v>1</v>
      </c>
      <c r="E1413" s="160">
        <v>50</v>
      </c>
      <c r="F1413" s="154">
        <v>14.759499999999999</v>
      </c>
    </row>
    <row r="1414" spans="1:6">
      <c r="A1414" s="168" t="s">
        <v>2835</v>
      </c>
      <c r="B1414" s="155" t="s">
        <v>3069</v>
      </c>
      <c r="C1414" s="106"/>
      <c r="D1414" s="152">
        <v>1</v>
      </c>
      <c r="E1414" s="160">
        <v>15</v>
      </c>
      <c r="F1414" s="154">
        <v>15.285740000000001</v>
      </c>
    </row>
    <row r="1415" spans="1:6">
      <c r="A1415" s="168" t="s">
        <v>2835</v>
      </c>
      <c r="B1415" s="123" t="s">
        <v>3070</v>
      </c>
      <c r="C1415" s="106"/>
      <c r="D1415" s="152">
        <v>1</v>
      </c>
      <c r="E1415" s="160">
        <v>15</v>
      </c>
      <c r="F1415" s="154">
        <v>15.355129999999999</v>
      </c>
    </row>
    <row r="1416" spans="1:6">
      <c r="A1416" s="168" t="s">
        <v>2835</v>
      </c>
      <c r="B1416" s="123" t="s">
        <v>3071</v>
      </c>
      <c r="C1416" s="106"/>
      <c r="D1416" s="152">
        <v>1</v>
      </c>
      <c r="E1416" s="160">
        <v>15</v>
      </c>
      <c r="F1416" s="154">
        <v>15.2768</v>
      </c>
    </row>
    <row r="1417" spans="1:6">
      <c r="A1417" s="168" t="s">
        <v>2835</v>
      </c>
      <c r="B1417" s="123" t="s">
        <v>3072</v>
      </c>
      <c r="C1417" s="106"/>
      <c r="D1417" s="152">
        <v>1</v>
      </c>
      <c r="E1417" s="160">
        <v>15</v>
      </c>
      <c r="F1417" s="154">
        <v>15.344290000000001</v>
      </c>
    </row>
    <row r="1418" spans="1:6">
      <c r="A1418" s="168" t="s">
        <v>2835</v>
      </c>
      <c r="B1418" s="123" t="s">
        <v>863</v>
      </c>
      <c r="C1418" s="106"/>
      <c r="D1418" s="152">
        <v>1</v>
      </c>
      <c r="E1418" s="160">
        <v>15</v>
      </c>
      <c r="F1418" s="154">
        <v>15.72749</v>
      </c>
    </row>
    <row r="1419" spans="1:6">
      <c r="A1419" s="168" t="s">
        <v>2835</v>
      </c>
      <c r="B1419" s="123" t="s">
        <v>3073</v>
      </c>
      <c r="C1419" s="106"/>
      <c r="D1419" s="152">
        <v>1</v>
      </c>
      <c r="E1419" s="160">
        <v>15</v>
      </c>
      <c r="F1419" s="154">
        <v>15.31724</v>
      </c>
    </row>
    <row r="1420" spans="1:6">
      <c r="A1420" s="168" t="s">
        <v>2835</v>
      </c>
      <c r="B1420" s="123" t="s">
        <v>3074</v>
      </c>
      <c r="C1420" s="106"/>
      <c r="D1420" s="152">
        <v>1</v>
      </c>
      <c r="E1420" s="160">
        <v>20</v>
      </c>
      <c r="F1420" s="154">
        <v>14.800799999999999</v>
      </c>
    </row>
    <row r="1421" spans="1:6">
      <c r="A1421" s="168" t="s">
        <v>2835</v>
      </c>
      <c r="B1421" s="123" t="s">
        <v>3075</v>
      </c>
      <c r="C1421" s="106"/>
      <c r="D1421" s="152">
        <v>1</v>
      </c>
      <c r="E1421" s="160">
        <v>15</v>
      </c>
      <c r="F1421" s="154">
        <v>15.340549999999999</v>
      </c>
    </row>
    <row r="1422" spans="1:6">
      <c r="A1422" s="168" t="s">
        <v>2835</v>
      </c>
      <c r="B1422" s="123" t="s">
        <v>3076</v>
      </c>
      <c r="C1422" s="106"/>
      <c r="D1422" s="152">
        <v>1</v>
      </c>
      <c r="E1422" s="160">
        <v>15</v>
      </c>
      <c r="F1422" s="154">
        <v>15.435139999999999</v>
      </c>
    </row>
    <row r="1423" spans="1:6">
      <c r="A1423" s="168" t="s">
        <v>2835</v>
      </c>
      <c r="B1423" s="123" t="s">
        <v>3077</v>
      </c>
      <c r="C1423" s="106"/>
      <c r="D1423" s="152">
        <v>1</v>
      </c>
      <c r="E1423" s="160">
        <v>15</v>
      </c>
      <c r="F1423" s="154">
        <v>15.355129999999999</v>
      </c>
    </row>
    <row r="1424" spans="1:6">
      <c r="A1424" s="168" t="s">
        <v>2835</v>
      </c>
      <c r="B1424" s="123" t="s">
        <v>3078</v>
      </c>
      <c r="C1424" s="106"/>
      <c r="D1424" s="152">
        <v>1</v>
      </c>
      <c r="E1424" s="160">
        <v>15</v>
      </c>
      <c r="F1424" s="154">
        <v>14.80081</v>
      </c>
    </row>
    <row r="1425" spans="1:6">
      <c r="A1425" s="168" t="s">
        <v>2835</v>
      </c>
      <c r="B1425" s="123" t="s">
        <v>3079</v>
      </c>
      <c r="C1425" s="106"/>
      <c r="D1425" s="152">
        <v>1</v>
      </c>
      <c r="E1425" s="160">
        <v>15</v>
      </c>
      <c r="F1425" s="154">
        <v>15.360280000000001</v>
      </c>
    </row>
    <row r="1426" spans="1:6">
      <c r="A1426" s="168" t="s">
        <v>2835</v>
      </c>
      <c r="B1426" s="123" t="s">
        <v>3080</v>
      </c>
      <c r="C1426" s="106"/>
      <c r="D1426" s="152">
        <v>1</v>
      </c>
      <c r="E1426" s="160">
        <v>15</v>
      </c>
      <c r="F1426" s="154">
        <v>15.359399999999999</v>
      </c>
    </row>
    <row r="1427" spans="1:6">
      <c r="A1427" s="168" t="s">
        <v>2835</v>
      </c>
      <c r="B1427" s="123" t="s">
        <v>3081</v>
      </c>
      <c r="C1427" s="106"/>
      <c r="D1427" s="152">
        <v>1</v>
      </c>
      <c r="E1427" s="160">
        <v>15</v>
      </c>
      <c r="F1427" s="154">
        <v>15.2811</v>
      </c>
    </row>
    <row r="1428" spans="1:6">
      <c r="A1428" s="168" t="s">
        <v>2835</v>
      </c>
      <c r="B1428" s="123" t="s">
        <v>865</v>
      </c>
      <c r="C1428" s="106"/>
      <c r="D1428" s="152">
        <v>1</v>
      </c>
      <c r="E1428" s="160">
        <v>15</v>
      </c>
      <c r="F1428" s="154">
        <v>15.359389999999999</v>
      </c>
    </row>
    <row r="1429" spans="1:6">
      <c r="A1429" s="168" t="s">
        <v>2835</v>
      </c>
      <c r="B1429" s="123" t="s">
        <v>3082</v>
      </c>
      <c r="C1429" s="106"/>
      <c r="D1429" s="152">
        <v>1</v>
      </c>
      <c r="E1429" s="160">
        <v>15</v>
      </c>
      <c r="F1429" s="154">
        <v>15.44408</v>
      </c>
    </row>
    <row r="1430" spans="1:6">
      <c r="A1430" s="168" t="s">
        <v>2835</v>
      </c>
      <c r="B1430" s="123" t="s">
        <v>3083</v>
      </c>
      <c r="C1430" s="106"/>
      <c r="D1430" s="152">
        <v>1</v>
      </c>
      <c r="E1430" s="160">
        <v>15</v>
      </c>
      <c r="F1430" s="154">
        <v>14.800799999999999</v>
      </c>
    </row>
    <row r="1431" spans="1:6">
      <c r="A1431" s="168" t="s">
        <v>2835</v>
      </c>
      <c r="B1431" s="123" t="s">
        <v>3084</v>
      </c>
      <c r="C1431" s="106"/>
      <c r="D1431" s="152">
        <v>1</v>
      </c>
      <c r="E1431" s="160">
        <v>15</v>
      </c>
      <c r="F1431" s="154">
        <v>15.423450000000001</v>
      </c>
    </row>
    <row r="1432" spans="1:6">
      <c r="A1432" s="168" t="s">
        <v>2835</v>
      </c>
      <c r="B1432" s="158" t="s">
        <v>3085</v>
      </c>
      <c r="C1432" s="106"/>
      <c r="D1432" s="152">
        <v>1</v>
      </c>
      <c r="E1432" s="160">
        <v>15</v>
      </c>
      <c r="F1432" s="154">
        <v>16.38214</v>
      </c>
    </row>
    <row r="1433" spans="1:6">
      <c r="A1433" s="168" t="s">
        <v>2835</v>
      </c>
      <c r="B1433" s="123" t="s">
        <v>3086</v>
      </c>
      <c r="C1433" s="106"/>
      <c r="D1433" s="152">
        <v>1</v>
      </c>
      <c r="E1433" s="160">
        <v>15</v>
      </c>
      <c r="F1433" s="154">
        <v>15.24492</v>
      </c>
    </row>
    <row r="1434" spans="1:6">
      <c r="A1434" s="168" t="s">
        <v>2835</v>
      </c>
      <c r="B1434" s="123" t="s">
        <v>3087</v>
      </c>
      <c r="C1434" s="106"/>
      <c r="D1434" s="152">
        <v>1</v>
      </c>
      <c r="E1434" s="160">
        <v>15</v>
      </c>
      <c r="F1434" s="154">
        <v>15.32408</v>
      </c>
    </row>
    <row r="1435" spans="1:6">
      <c r="A1435" s="168" t="s">
        <v>2835</v>
      </c>
      <c r="B1435" s="123" t="s">
        <v>3088</v>
      </c>
      <c r="C1435" s="106"/>
      <c r="D1435" s="152">
        <v>1</v>
      </c>
      <c r="E1435" s="160">
        <v>15</v>
      </c>
      <c r="F1435" s="154">
        <v>15.50483</v>
      </c>
    </row>
    <row r="1436" spans="1:6">
      <c r="A1436" s="168" t="s">
        <v>2835</v>
      </c>
      <c r="B1436" s="123" t="s">
        <v>3089</v>
      </c>
      <c r="C1436" s="106"/>
      <c r="D1436" s="152">
        <v>1</v>
      </c>
      <c r="E1436" s="160">
        <v>15</v>
      </c>
      <c r="F1436" s="154">
        <v>15.469329999999999</v>
      </c>
    </row>
    <row r="1437" spans="1:6">
      <c r="A1437" s="168" t="s">
        <v>2835</v>
      </c>
      <c r="B1437" s="123" t="s">
        <v>3090</v>
      </c>
      <c r="C1437" s="106"/>
      <c r="D1437" s="152">
        <v>1</v>
      </c>
      <c r="E1437" s="160">
        <v>15</v>
      </c>
      <c r="F1437" s="154">
        <v>15.529200000000001</v>
      </c>
    </row>
    <row r="1438" spans="1:6">
      <c r="A1438" s="168" t="s">
        <v>2835</v>
      </c>
      <c r="B1438" s="123" t="s">
        <v>3091</v>
      </c>
      <c r="C1438" s="106"/>
      <c r="D1438" s="152">
        <v>1</v>
      </c>
      <c r="E1438" s="160">
        <v>15</v>
      </c>
      <c r="F1438" s="154">
        <v>14.981170000000001</v>
      </c>
    </row>
    <row r="1439" spans="1:6">
      <c r="A1439" s="168" t="s">
        <v>2835</v>
      </c>
      <c r="B1439" s="123" t="s">
        <v>3092</v>
      </c>
      <c r="C1439" s="106"/>
      <c r="D1439" s="152">
        <v>1</v>
      </c>
      <c r="E1439" s="160">
        <v>15</v>
      </c>
      <c r="F1439" s="154">
        <v>15.196879999999998</v>
      </c>
    </row>
    <row r="1440" spans="1:6">
      <c r="A1440" s="168" t="s">
        <v>2835</v>
      </c>
      <c r="B1440" s="123" t="s">
        <v>3093</v>
      </c>
      <c r="C1440" s="106"/>
      <c r="D1440" s="152">
        <v>1</v>
      </c>
      <c r="E1440" s="160">
        <v>15</v>
      </c>
      <c r="F1440" s="154">
        <v>15.240600000000001</v>
      </c>
    </row>
    <row r="1441" spans="1:6">
      <c r="A1441" s="168" t="s">
        <v>2835</v>
      </c>
      <c r="B1441" s="123" t="s">
        <v>3094</v>
      </c>
      <c r="C1441" s="106"/>
      <c r="D1441" s="152">
        <v>1</v>
      </c>
      <c r="E1441" s="160">
        <v>25</v>
      </c>
      <c r="F1441" s="154">
        <v>16.491400000000002</v>
      </c>
    </row>
    <row r="1442" spans="1:6">
      <c r="A1442" s="168" t="s">
        <v>2835</v>
      </c>
      <c r="B1442" s="123" t="s">
        <v>3095</v>
      </c>
      <c r="C1442" s="106"/>
      <c r="D1442" s="152">
        <v>1</v>
      </c>
      <c r="E1442" s="160">
        <v>15</v>
      </c>
      <c r="F1442" s="154">
        <v>15.14157</v>
      </c>
    </row>
    <row r="1443" spans="1:6">
      <c r="A1443" s="168" t="s">
        <v>2835</v>
      </c>
      <c r="B1443" s="123" t="s">
        <v>1819</v>
      </c>
      <c r="C1443" s="106"/>
      <c r="D1443" s="152">
        <v>1</v>
      </c>
      <c r="E1443" s="160">
        <v>10</v>
      </c>
      <c r="F1443" s="154">
        <v>14.80081</v>
      </c>
    </row>
    <row r="1444" spans="1:6">
      <c r="A1444" s="168" t="s">
        <v>2835</v>
      </c>
      <c r="B1444" s="123" t="s">
        <v>3096</v>
      </c>
      <c r="C1444" s="106"/>
      <c r="D1444" s="152">
        <v>1</v>
      </c>
      <c r="E1444" s="160">
        <v>15</v>
      </c>
      <c r="F1444" s="154">
        <v>15.58567</v>
      </c>
    </row>
    <row r="1445" spans="1:6">
      <c r="A1445" s="168" t="s">
        <v>2835</v>
      </c>
      <c r="B1445" s="123" t="s">
        <v>3097</v>
      </c>
      <c r="C1445" s="106"/>
      <c r="D1445" s="152">
        <v>1</v>
      </c>
      <c r="E1445" s="160">
        <v>15</v>
      </c>
      <c r="F1445" s="154">
        <v>14.80081</v>
      </c>
    </row>
    <row r="1446" spans="1:6">
      <c r="A1446" s="168" t="s">
        <v>2835</v>
      </c>
      <c r="B1446" s="123" t="s">
        <v>3098</v>
      </c>
      <c r="C1446" s="106"/>
      <c r="D1446" s="152">
        <v>1</v>
      </c>
      <c r="E1446" s="160">
        <v>15</v>
      </c>
      <c r="F1446" s="154">
        <v>15.302040000000002</v>
      </c>
    </row>
    <row r="1447" spans="1:6">
      <c r="A1447" s="168" t="s">
        <v>2835</v>
      </c>
      <c r="B1447" s="123" t="s">
        <v>3099</v>
      </c>
      <c r="C1447" s="106"/>
      <c r="D1447" s="152">
        <v>1</v>
      </c>
      <c r="E1447" s="160">
        <v>15</v>
      </c>
      <c r="F1447" s="154">
        <v>15.273489999999999</v>
      </c>
    </row>
    <row r="1448" spans="1:6">
      <c r="A1448" s="168" t="s">
        <v>2835</v>
      </c>
      <c r="B1448" s="123" t="s">
        <v>3100</v>
      </c>
      <c r="C1448" s="106"/>
      <c r="D1448" s="152">
        <v>1</v>
      </c>
      <c r="E1448" s="160">
        <v>15</v>
      </c>
      <c r="F1448" s="154">
        <v>15.14059</v>
      </c>
    </row>
    <row r="1449" spans="1:6">
      <c r="A1449" s="168" t="s">
        <v>2835</v>
      </c>
      <c r="B1449" s="123" t="s">
        <v>3101</v>
      </c>
      <c r="C1449" s="106"/>
      <c r="D1449" s="152">
        <v>1</v>
      </c>
      <c r="E1449" s="160">
        <v>15</v>
      </c>
      <c r="F1449" s="154">
        <v>15.108469999999999</v>
      </c>
    </row>
    <row r="1450" spans="1:6">
      <c r="A1450" s="168" t="s">
        <v>2835</v>
      </c>
      <c r="B1450" s="123" t="s">
        <v>3102</v>
      </c>
      <c r="C1450" s="106"/>
      <c r="D1450" s="152">
        <v>1</v>
      </c>
      <c r="E1450" s="160">
        <v>15</v>
      </c>
      <c r="F1450" s="154">
        <v>14.800799999999999</v>
      </c>
    </row>
    <row r="1451" spans="1:6">
      <c r="A1451" s="168" t="s">
        <v>2835</v>
      </c>
      <c r="B1451" s="123" t="s">
        <v>3103</v>
      </c>
      <c r="C1451" s="106"/>
      <c r="D1451" s="152">
        <v>1</v>
      </c>
      <c r="E1451" s="160">
        <v>15</v>
      </c>
      <c r="F1451" s="154">
        <v>14.80081</v>
      </c>
    </row>
    <row r="1452" spans="1:6">
      <c r="A1452" s="168" t="s">
        <v>2835</v>
      </c>
      <c r="B1452" s="155" t="s">
        <v>1859</v>
      </c>
      <c r="C1452" s="106"/>
      <c r="D1452" s="152">
        <v>1</v>
      </c>
      <c r="E1452" s="160">
        <v>15</v>
      </c>
      <c r="F1452" s="154">
        <v>15.19055</v>
      </c>
    </row>
    <row r="1453" spans="1:6">
      <c r="A1453" s="168" t="s">
        <v>2835</v>
      </c>
      <c r="B1453" s="123" t="s">
        <v>3104</v>
      </c>
      <c r="C1453" s="106"/>
      <c r="D1453" s="152">
        <v>1</v>
      </c>
      <c r="E1453" s="160">
        <v>15</v>
      </c>
      <c r="F1453" s="154">
        <v>15.16999</v>
      </c>
    </row>
    <row r="1454" spans="1:6">
      <c r="A1454" s="168" t="s">
        <v>2835</v>
      </c>
      <c r="B1454" s="123" t="s">
        <v>3105</v>
      </c>
      <c r="C1454" s="106"/>
      <c r="D1454" s="152">
        <v>1</v>
      </c>
      <c r="E1454" s="160">
        <v>15</v>
      </c>
      <c r="F1454" s="154">
        <v>15.39757</v>
      </c>
    </row>
    <row r="1455" spans="1:6">
      <c r="A1455" s="168" t="s">
        <v>2835</v>
      </c>
      <c r="B1455" s="123" t="s">
        <v>3106</v>
      </c>
      <c r="C1455" s="106"/>
      <c r="D1455" s="152">
        <v>1</v>
      </c>
      <c r="E1455" s="160">
        <v>15</v>
      </c>
      <c r="F1455" s="154">
        <v>15.21899</v>
      </c>
    </row>
    <row r="1456" spans="1:6">
      <c r="A1456" s="168" t="s">
        <v>2835</v>
      </c>
      <c r="B1456" s="123" t="s">
        <v>3107</v>
      </c>
      <c r="C1456" s="106"/>
      <c r="D1456" s="152">
        <v>1</v>
      </c>
      <c r="E1456" s="160">
        <v>15</v>
      </c>
      <c r="F1456" s="154">
        <v>15.533910000000001</v>
      </c>
    </row>
    <row r="1457" spans="1:6">
      <c r="A1457" s="168" t="s">
        <v>2835</v>
      </c>
      <c r="B1457" s="123" t="s">
        <v>3108</v>
      </c>
      <c r="C1457" s="106"/>
      <c r="D1457" s="152">
        <v>1</v>
      </c>
      <c r="E1457" s="160">
        <v>15</v>
      </c>
      <c r="F1457" s="154">
        <v>15.52257</v>
      </c>
    </row>
    <row r="1458" spans="1:6">
      <c r="A1458" s="168" t="s">
        <v>2835</v>
      </c>
      <c r="B1458" s="123" t="s">
        <v>3109</v>
      </c>
      <c r="C1458" s="106"/>
      <c r="D1458" s="152">
        <v>1</v>
      </c>
      <c r="E1458" s="160">
        <v>15</v>
      </c>
      <c r="F1458" s="154">
        <v>15.11722</v>
      </c>
    </row>
    <row r="1459" spans="1:6">
      <c r="A1459" s="168" t="s">
        <v>2835</v>
      </c>
      <c r="B1459" s="123" t="s">
        <v>3110</v>
      </c>
      <c r="C1459" s="106"/>
      <c r="D1459" s="152">
        <v>1</v>
      </c>
      <c r="E1459" s="160">
        <v>10</v>
      </c>
      <c r="F1459" s="154">
        <v>15.137420000000001</v>
      </c>
    </row>
    <row r="1460" spans="1:6">
      <c r="A1460" s="168" t="s">
        <v>2835</v>
      </c>
      <c r="B1460" s="123" t="s">
        <v>2425</v>
      </c>
      <c r="C1460" s="106"/>
      <c r="D1460" s="152">
        <v>1</v>
      </c>
      <c r="E1460" s="160">
        <v>15</v>
      </c>
      <c r="F1460" s="154">
        <v>15.530620000000001</v>
      </c>
    </row>
    <row r="1461" spans="1:6">
      <c r="A1461" s="168" t="s">
        <v>2835</v>
      </c>
      <c r="B1461" s="123" t="s">
        <v>3111</v>
      </c>
      <c r="C1461" s="106"/>
      <c r="D1461" s="152">
        <v>1</v>
      </c>
      <c r="E1461" s="160">
        <v>15</v>
      </c>
      <c r="F1461" s="154">
        <v>15.488329999999999</v>
      </c>
    </row>
    <row r="1462" spans="1:6">
      <c r="A1462" s="168" t="s">
        <v>2835</v>
      </c>
      <c r="B1462" s="123" t="s">
        <v>3112</v>
      </c>
      <c r="C1462" s="106"/>
      <c r="D1462" s="152">
        <v>1</v>
      </c>
      <c r="E1462" s="160">
        <v>25</v>
      </c>
      <c r="F1462" s="154">
        <v>15.170129999999999</v>
      </c>
    </row>
    <row r="1463" spans="1:6">
      <c r="A1463" s="168" t="s">
        <v>2835</v>
      </c>
      <c r="B1463" s="123" t="s">
        <v>3113</v>
      </c>
      <c r="C1463" s="106"/>
      <c r="D1463" s="152">
        <v>1</v>
      </c>
      <c r="E1463" s="160">
        <v>15</v>
      </c>
      <c r="F1463" s="154">
        <v>15.11276</v>
      </c>
    </row>
    <row r="1464" spans="1:6">
      <c r="A1464" s="168" t="s">
        <v>2835</v>
      </c>
      <c r="B1464" s="123" t="s">
        <v>2696</v>
      </c>
      <c r="C1464" s="106"/>
      <c r="D1464" s="152">
        <v>1</v>
      </c>
      <c r="E1464" s="160">
        <v>15</v>
      </c>
      <c r="F1464" s="154">
        <v>15.430729999999999</v>
      </c>
    </row>
    <row r="1465" spans="1:6">
      <c r="A1465" s="168" t="s">
        <v>2835</v>
      </c>
      <c r="B1465" s="123" t="s">
        <v>3114</v>
      </c>
      <c r="C1465" s="106"/>
      <c r="D1465" s="152">
        <v>1</v>
      </c>
      <c r="E1465" s="160">
        <v>15</v>
      </c>
      <c r="F1465" s="154">
        <v>15.22123</v>
      </c>
    </row>
    <row r="1466" spans="1:6">
      <c r="A1466" s="168" t="s">
        <v>2835</v>
      </c>
      <c r="B1466" s="123" t="s">
        <v>3115</v>
      </c>
      <c r="C1466" s="106"/>
      <c r="D1466" s="152">
        <v>1</v>
      </c>
      <c r="E1466" s="160">
        <v>15</v>
      </c>
      <c r="F1466" s="154">
        <v>15.119729999999999</v>
      </c>
    </row>
    <row r="1467" spans="1:6">
      <c r="A1467" s="168" t="s">
        <v>2835</v>
      </c>
      <c r="B1467" s="123" t="s">
        <v>3116</v>
      </c>
      <c r="C1467" s="106"/>
      <c r="D1467" s="152">
        <v>1</v>
      </c>
      <c r="E1467" s="160">
        <v>15</v>
      </c>
      <c r="F1467" s="154">
        <v>15.27515</v>
      </c>
    </row>
    <row r="1468" spans="1:6">
      <c r="A1468" s="168" t="s">
        <v>2835</v>
      </c>
      <c r="B1468" s="123" t="s">
        <v>3117</v>
      </c>
      <c r="C1468" s="106"/>
      <c r="D1468" s="152">
        <v>1</v>
      </c>
      <c r="E1468" s="160">
        <v>15</v>
      </c>
      <c r="F1468" s="154">
        <v>15.20772</v>
      </c>
    </row>
    <row r="1469" spans="1:6">
      <c r="A1469" s="168" t="s">
        <v>2835</v>
      </c>
      <c r="B1469" s="123" t="s">
        <v>3118</v>
      </c>
      <c r="C1469" s="106"/>
      <c r="D1469" s="152">
        <v>1</v>
      </c>
      <c r="E1469" s="160">
        <v>15</v>
      </c>
      <c r="F1469" s="154">
        <v>15.2525</v>
      </c>
    </row>
    <row r="1470" spans="1:6">
      <c r="A1470" s="168" t="s">
        <v>2835</v>
      </c>
      <c r="B1470" s="123" t="s">
        <v>36</v>
      </c>
      <c r="C1470" s="106"/>
      <c r="D1470" s="152">
        <v>1</v>
      </c>
      <c r="E1470" s="160">
        <v>15</v>
      </c>
      <c r="F1470" s="154">
        <v>15.086259999999999</v>
      </c>
    </row>
    <row r="1471" spans="1:6">
      <c r="A1471" s="168" t="s">
        <v>2835</v>
      </c>
      <c r="B1471" s="123" t="s">
        <v>3119</v>
      </c>
      <c r="C1471" s="106"/>
      <c r="D1471" s="152">
        <v>1</v>
      </c>
      <c r="E1471" s="160">
        <v>15</v>
      </c>
      <c r="F1471" s="154">
        <v>16.250959999999999</v>
      </c>
    </row>
    <row r="1472" spans="1:6">
      <c r="A1472" s="168" t="s">
        <v>2835</v>
      </c>
      <c r="B1472" s="123" t="s">
        <v>3120</v>
      </c>
      <c r="C1472" s="106"/>
      <c r="D1472" s="152">
        <v>1</v>
      </c>
      <c r="E1472" s="160">
        <v>15</v>
      </c>
      <c r="F1472" s="154">
        <v>15.212759999999999</v>
      </c>
    </row>
    <row r="1473" spans="1:6">
      <c r="A1473" s="168" t="s">
        <v>2835</v>
      </c>
      <c r="B1473" s="123" t="s">
        <v>3121</v>
      </c>
      <c r="C1473" s="106"/>
      <c r="D1473" s="152">
        <v>1</v>
      </c>
      <c r="E1473" s="160">
        <v>5</v>
      </c>
      <c r="F1473" s="154">
        <v>11.47931</v>
      </c>
    </row>
    <row r="1474" spans="1:6">
      <c r="A1474" s="168" t="s">
        <v>2835</v>
      </c>
      <c r="B1474" s="123" t="s">
        <v>3122</v>
      </c>
      <c r="C1474" s="106"/>
      <c r="D1474" s="152">
        <v>1</v>
      </c>
      <c r="E1474" s="160">
        <v>15</v>
      </c>
      <c r="F1474" s="154">
        <v>14.800799999999999</v>
      </c>
    </row>
    <row r="1475" spans="1:6">
      <c r="A1475" s="168" t="s">
        <v>2835</v>
      </c>
      <c r="B1475" s="123" t="s">
        <v>3123</v>
      </c>
      <c r="C1475" s="106"/>
      <c r="D1475" s="152">
        <v>1</v>
      </c>
      <c r="E1475" s="160">
        <v>15</v>
      </c>
      <c r="F1475" s="154">
        <v>14.80081</v>
      </c>
    </row>
    <row r="1476" spans="1:6">
      <c r="A1476" s="168" t="s">
        <v>2835</v>
      </c>
      <c r="B1476" s="123" t="s">
        <v>3124</v>
      </c>
      <c r="C1476" s="106"/>
      <c r="D1476" s="152">
        <v>1</v>
      </c>
      <c r="E1476" s="160">
        <v>15</v>
      </c>
      <c r="F1476" s="154">
        <v>15.183590000000001</v>
      </c>
    </row>
    <row r="1477" spans="1:6">
      <c r="A1477" s="168" t="s">
        <v>2835</v>
      </c>
      <c r="B1477" s="123" t="s">
        <v>3125</v>
      </c>
      <c r="C1477" s="106"/>
      <c r="D1477" s="152">
        <v>1</v>
      </c>
      <c r="E1477" s="160">
        <v>15</v>
      </c>
      <c r="F1477" s="154">
        <v>14.80081</v>
      </c>
    </row>
    <row r="1478" spans="1:6">
      <c r="A1478" s="168" t="s">
        <v>2835</v>
      </c>
      <c r="B1478" s="123" t="s">
        <v>3126</v>
      </c>
      <c r="C1478" s="106"/>
      <c r="D1478" s="152">
        <v>1</v>
      </c>
      <c r="E1478" s="160">
        <v>15</v>
      </c>
      <c r="F1478" s="154">
        <v>15.148290000000001</v>
      </c>
    </row>
    <row r="1479" spans="1:6">
      <c r="A1479" s="168" t="s">
        <v>2835</v>
      </c>
      <c r="B1479" s="123" t="s">
        <v>3127</v>
      </c>
      <c r="C1479" s="106"/>
      <c r="D1479" s="152">
        <v>1</v>
      </c>
      <c r="E1479" s="160">
        <v>16</v>
      </c>
      <c r="F1479" s="154">
        <v>15.42567</v>
      </c>
    </row>
    <row r="1480" spans="1:6">
      <c r="A1480" s="168" t="s">
        <v>2835</v>
      </c>
      <c r="B1480" s="123" t="s">
        <v>3127</v>
      </c>
      <c r="C1480" s="106"/>
      <c r="D1480" s="152">
        <v>1</v>
      </c>
      <c r="E1480" s="160">
        <v>16</v>
      </c>
      <c r="F1480" s="154">
        <v>15.50484</v>
      </c>
    </row>
    <row r="1481" spans="1:6">
      <c r="A1481" s="168" t="s">
        <v>2835</v>
      </c>
      <c r="B1481" s="123" t="s">
        <v>3128</v>
      </c>
      <c r="C1481" s="106"/>
      <c r="D1481" s="152">
        <v>1</v>
      </c>
      <c r="E1481" s="160">
        <v>30</v>
      </c>
      <c r="F1481" s="154">
        <v>15.076700000000001</v>
      </c>
    </row>
    <row r="1482" spans="1:6">
      <c r="A1482" s="168" t="s">
        <v>2835</v>
      </c>
      <c r="B1482" s="123" t="s">
        <v>3129</v>
      </c>
      <c r="C1482" s="106"/>
      <c r="D1482" s="152">
        <v>1</v>
      </c>
      <c r="E1482" s="160">
        <v>15</v>
      </c>
      <c r="F1482" s="154">
        <v>15.01197</v>
      </c>
    </row>
    <row r="1483" spans="1:6">
      <c r="A1483" s="168" t="s">
        <v>2835</v>
      </c>
      <c r="B1483" s="123" t="s">
        <v>3130</v>
      </c>
      <c r="C1483" s="106"/>
      <c r="D1483" s="152">
        <v>1</v>
      </c>
      <c r="E1483" s="160">
        <v>15</v>
      </c>
      <c r="F1483" s="154">
        <v>15.183579999999999</v>
      </c>
    </row>
    <row r="1484" spans="1:6">
      <c r="A1484" s="168" t="s">
        <v>2835</v>
      </c>
      <c r="B1484" s="123" t="s">
        <v>3131</v>
      </c>
      <c r="C1484" s="106"/>
      <c r="D1484" s="152">
        <v>1</v>
      </c>
      <c r="E1484" s="160">
        <v>15</v>
      </c>
      <c r="F1484" s="154">
        <v>14.80081</v>
      </c>
    </row>
    <row r="1485" spans="1:6">
      <c r="A1485" s="168" t="s">
        <v>2835</v>
      </c>
      <c r="B1485" s="123" t="s">
        <v>3132</v>
      </c>
      <c r="C1485" s="106"/>
      <c r="D1485" s="152">
        <v>1</v>
      </c>
      <c r="E1485" s="160">
        <v>15</v>
      </c>
      <c r="F1485" s="154">
        <v>15.01197</v>
      </c>
    </row>
    <row r="1486" spans="1:6">
      <c r="A1486" s="168" t="s">
        <v>2835</v>
      </c>
      <c r="B1486" s="123" t="s">
        <v>3133</v>
      </c>
      <c r="C1486" s="106"/>
      <c r="D1486" s="152">
        <v>1</v>
      </c>
      <c r="E1486" s="160">
        <v>15</v>
      </c>
      <c r="F1486" s="154">
        <v>15.09674</v>
      </c>
    </row>
    <row r="1487" spans="1:6">
      <c r="A1487" s="168" t="s">
        <v>2835</v>
      </c>
      <c r="B1487" s="123" t="s">
        <v>3134</v>
      </c>
      <c r="C1487" s="106"/>
      <c r="D1487" s="152">
        <v>1</v>
      </c>
      <c r="E1487" s="160">
        <v>15</v>
      </c>
      <c r="F1487" s="154">
        <v>15.413270000000001</v>
      </c>
    </row>
    <row r="1488" spans="1:6">
      <c r="A1488" s="168" t="s">
        <v>2835</v>
      </c>
      <c r="B1488" s="123" t="s">
        <v>3135</v>
      </c>
      <c r="C1488" s="106"/>
      <c r="D1488" s="152">
        <v>1</v>
      </c>
      <c r="E1488" s="160">
        <v>15</v>
      </c>
      <c r="F1488" s="154">
        <v>15.303790000000001</v>
      </c>
    </row>
    <row r="1489" spans="1:6">
      <c r="A1489" s="168" t="s">
        <v>2835</v>
      </c>
      <c r="B1489" s="155" t="s">
        <v>3136</v>
      </c>
      <c r="C1489" s="106"/>
      <c r="D1489" s="152">
        <v>1</v>
      </c>
      <c r="E1489" s="160">
        <v>15</v>
      </c>
      <c r="F1489" s="154">
        <v>15.40039</v>
      </c>
    </row>
    <row r="1490" spans="1:6">
      <c r="A1490" s="168" t="s">
        <v>2835</v>
      </c>
      <c r="B1490" s="123" t="s">
        <v>3137</v>
      </c>
      <c r="C1490" s="106"/>
      <c r="D1490" s="152">
        <v>1</v>
      </c>
      <c r="E1490" s="160">
        <v>15</v>
      </c>
      <c r="F1490" s="154">
        <v>15.32826</v>
      </c>
    </row>
    <row r="1491" spans="1:6">
      <c r="A1491" s="168" t="s">
        <v>2835</v>
      </c>
      <c r="B1491" s="123" t="s">
        <v>3138</v>
      </c>
      <c r="C1491" s="106"/>
      <c r="D1491" s="152">
        <v>1</v>
      </c>
      <c r="E1491" s="160">
        <v>15</v>
      </c>
      <c r="F1491" s="154">
        <v>15.27111</v>
      </c>
    </row>
    <row r="1492" spans="1:6">
      <c r="A1492" s="168" t="s">
        <v>2835</v>
      </c>
      <c r="B1492" s="123" t="s">
        <v>3139</v>
      </c>
      <c r="C1492" s="106"/>
      <c r="D1492" s="152">
        <v>1</v>
      </c>
      <c r="E1492" s="160">
        <v>15</v>
      </c>
      <c r="F1492" s="154">
        <v>15.32826</v>
      </c>
    </row>
    <row r="1493" spans="1:6">
      <c r="A1493" s="168" t="s">
        <v>2835</v>
      </c>
      <c r="B1493" s="123" t="s">
        <v>3140</v>
      </c>
      <c r="C1493" s="106"/>
      <c r="D1493" s="152">
        <v>1</v>
      </c>
      <c r="E1493" s="160">
        <v>15</v>
      </c>
      <c r="F1493" s="154">
        <v>15.09674</v>
      </c>
    </row>
    <row r="1494" spans="1:6">
      <c r="A1494" s="168" t="s">
        <v>2835</v>
      </c>
      <c r="B1494" s="123" t="s">
        <v>2359</v>
      </c>
      <c r="C1494" s="106"/>
      <c r="D1494" s="152">
        <v>1</v>
      </c>
      <c r="E1494" s="160">
        <v>15</v>
      </c>
      <c r="F1494" s="154">
        <v>15.39982</v>
      </c>
    </row>
    <row r="1495" spans="1:6">
      <c r="A1495" s="168" t="s">
        <v>2835</v>
      </c>
      <c r="B1495" s="123" t="s">
        <v>3141</v>
      </c>
      <c r="C1495" s="106"/>
      <c r="D1495" s="152">
        <v>1</v>
      </c>
      <c r="E1495" s="160">
        <v>15</v>
      </c>
      <c r="F1495" s="154">
        <v>15.09674</v>
      </c>
    </row>
    <row r="1496" spans="1:6">
      <c r="A1496" s="168" t="s">
        <v>2835</v>
      </c>
      <c r="B1496" s="123" t="s">
        <v>860</v>
      </c>
      <c r="C1496" s="106"/>
      <c r="D1496" s="152">
        <v>1</v>
      </c>
      <c r="E1496" s="160">
        <v>15</v>
      </c>
      <c r="F1496" s="154">
        <v>15.875360000000001</v>
      </c>
    </row>
    <row r="1497" spans="1:6">
      <c r="A1497" s="168" t="s">
        <v>2835</v>
      </c>
      <c r="B1497" s="123" t="s">
        <v>3142</v>
      </c>
      <c r="C1497" s="106"/>
      <c r="D1497" s="152">
        <v>1</v>
      </c>
      <c r="E1497" s="160">
        <v>15</v>
      </c>
      <c r="F1497" s="154">
        <v>15.302370000000002</v>
      </c>
    </row>
    <row r="1498" spans="1:6">
      <c r="A1498" s="168" t="s">
        <v>2835</v>
      </c>
      <c r="B1498" s="123" t="s">
        <v>3143</v>
      </c>
      <c r="C1498" s="106"/>
      <c r="D1498" s="152">
        <v>1</v>
      </c>
      <c r="E1498" s="160">
        <v>15</v>
      </c>
      <c r="F1498" s="154">
        <v>15.302370000000002</v>
      </c>
    </row>
    <row r="1499" spans="1:6">
      <c r="A1499" s="168" t="s">
        <v>2835</v>
      </c>
      <c r="B1499" s="123" t="s">
        <v>3144</v>
      </c>
      <c r="C1499" s="106"/>
      <c r="D1499" s="152">
        <v>1</v>
      </c>
      <c r="E1499" s="160">
        <v>15</v>
      </c>
      <c r="F1499" s="154">
        <v>15.1347</v>
      </c>
    </row>
    <row r="1500" spans="1:6">
      <c r="A1500" s="168" t="s">
        <v>2835</v>
      </c>
      <c r="B1500" s="123" t="s">
        <v>3145</v>
      </c>
      <c r="C1500" s="106"/>
      <c r="D1500" s="152">
        <v>1</v>
      </c>
      <c r="E1500" s="160">
        <v>15</v>
      </c>
      <c r="F1500" s="154">
        <v>14.71902</v>
      </c>
    </row>
    <row r="1501" spans="1:6">
      <c r="A1501" s="168" t="s">
        <v>2835</v>
      </c>
      <c r="B1501" s="123" t="s">
        <v>3146</v>
      </c>
      <c r="C1501" s="106"/>
      <c r="D1501" s="152">
        <v>1</v>
      </c>
      <c r="E1501" s="160">
        <v>15</v>
      </c>
      <c r="F1501" s="154">
        <v>15.68976</v>
      </c>
    </row>
    <row r="1502" spans="1:6">
      <c r="A1502" s="168" t="s">
        <v>2835</v>
      </c>
      <c r="B1502" s="123" t="s">
        <v>3147</v>
      </c>
      <c r="C1502" s="106"/>
      <c r="D1502" s="152">
        <v>1</v>
      </c>
      <c r="E1502" s="160">
        <v>15</v>
      </c>
      <c r="F1502" s="154">
        <v>15.52219</v>
      </c>
    </row>
    <row r="1503" spans="1:6">
      <c r="A1503" s="168" t="s">
        <v>2835</v>
      </c>
      <c r="B1503" s="123" t="s">
        <v>3148</v>
      </c>
      <c r="C1503" s="106"/>
      <c r="D1503" s="152">
        <v>1</v>
      </c>
      <c r="E1503" s="160">
        <v>15</v>
      </c>
      <c r="F1503" s="154">
        <v>15.608510000000001</v>
      </c>
    </row>
    <row r="1504" spans="1:6">
      <c r="A1504" s="168" t="s">
        <v>2835</v>
      </c>
      <c r="B1504" s="123" t="s">
        <v>3149</v>
      </c>
      <c r="C1504" s="106"/>
      <c r="D1504" s="152">
        <v>1</v>
      </c>
      <c r="E1504" s="160">
        <v>15</v>
      </c>
      <c r="F1504" s="154">
        <v>14.71902</v>
      </c>
    </row>
    <row r="1505" spans="1:6">
      <c r="A1505" s="168" t="s">
        <v>2835</v>
      </c>
      <c r="B1505" s="123" t="s">
        <v>3150</v>
      </c>
      <c r="C1505" s="106"/>
      <c r="D1505" s="152">
        <v>1</v>
      </c>
      <c r="E1505" s="160">
        <v>15</v>
      </c>
      <c r="F1505" s="154">
        <v>15.33893</v>
      </c>
    </row>
    <row r="1506" spans="1:6" ht="31.5">
      <c r="A1506" s="168" t="s">
        <v>2835</v>
      </c>
      <c r="B1506" s="123" t="s">
        <v>3151</v>
      </c>
      <c r="C1506" s="106"/>
      <c r="D1506" s="152">
        <v>1</v>
      </c>
      <c r="E1506" s="160">
        <v>30</v>
      </c>
      <c r="F1506" s="154">
        <v>14.71902</v>
      </c>
    </row>
    <row r="1507" spans="1:6">
      <c r="A1507" s="168" t="s">
        <v>2835</v>
      </c>
      <c r="B1507" s="123" t="s">
        <v>3152</v>
      </c>
      <c r="C1507" s="106"/>
      <c r="D1507" s="152">
        <v>1</v>
      </c>
      <c r="E1507" s="160">
        <v>15</v>
      </c>
      <c r="F1507" s="154">
        <v>15.299530000000001</v>
      </c>
    </row>
    <row r="1508" spans="1:6">
      <c r="A1508" s="168" t="s">
        <v>2835</v>
      </c>
      <c r="B1508" s="123" t="s">
        <v>3153</v>
      </c>
      <c r="C1508" s="106"/>
      <c r="D1508" s="152">
        <v>1</v>
      </c>
      <c r="E1508" s="160">
        <v>30</v>
      </c>
      <c r="F1508" s="165">
        <v>15.216049999999999</v>
      </c>
    </row>
    <row r="1509" spans="1:6">
      <c r="A1509" s="168" t="s">
        <v>2835</v>
      </c>
      <c r="B1509" s="123" t="s">
        <v>3154</v>
      </c>
      <c r="C1509" s="106"/>
      <c r="D1509" s="152">
        <v>1</v>
      </c>
      <c r="E1509" s="160">
        <v>15</v>
      </c>
      <c r="F1509" s="165">
        <v>15.29311</v>
      </c>
    </row>
    <row r="1510" spans="1:6">
      <c r="A1510" s="168" t="s">
        <v>2835</v>
      </c>
      <c r="B1510" s="123" t="s">
        <v>3155</v>
      </c>
      <c r="C1510" s="106"/>
      <c r="D1510" s="152">
        <v>1</v>
      </c>
      <c r="E1510" s="160">
        <v>15</v>
      </c>
      <c r="F1510" s="165">
        <v>14.71902</v>
      </c>
    </row>
    <row r="1511" spans="1:6">
      <c r="A1511" s="168" t="s">
        <v>2835</v>
      </c>
      <c r="B1511" s="123" t="s">
        <v>3156</v>
      </c>
      <c r="C1511" s="106"/>
      <c r="D1511" s="152">
        <v>1</v>
      </c>
      <c r="E1511" s="160">
        <v>15</v>
      </c>
      <c r="F1511" s="105">
        <v>15.482229999999999</v>
      </c>
    </row>
    <row r="1512" spans="1:6">
      <c r="A1512" s="168" t="s">
        <v>2835</v>
      </c>
      <c r="B1512" s="123" t="s">
        <v>3157</v>
      </c>
      <c r="C1512" s="106"/>
      <c r="D1512" s="152">
        <v>1</v>
      </c>
      <c r="E1512" s="160">
        <v>15</v>
      </c>
      <c r="F1512" s="105">
        <v>15.482229999999999</v>
      </c>
    </row>
    <row r="1513" spans="1:6">
      <c r="A1513" s="168" t="s">
        <v>2835</v>
      </c>
      <c r="B1513" s="123" t="s">
        <v>3158</v>
      </c>
      <c r="C1513" s="106"/>
      <c r="D1513" s="152">
        <v>1</v>
      </c>
      <c r="E1513" s="160">
        <v>15</v>
      </c>
      <c r="F1513" s="165">
        <v>15.400979999999999</v>
      </c>
    </row>
    <row r="1514" spans="1:6">
      <c r="A1514" s="168" t="s">
        <v>2835</v>
      </c>
      <c r="B1514" s="123" t="s">
        <v>2919</v>
      </c>
      <c r="C1514" s="106"/>
      <c r="D1514" s="152">
        <v>1</v>
      </c>
      <c r="E1514" s="160">
        <v>15</v>
      </c>
      <c r="F1514" s="165">
        <v>14.71902</v>
      </c>
    </row>
    <row r="1515" spans="1:6">
      <c r="A1515" s="168" t="s">
        <v>2835</v>
      </c>
      <c r="B1515" s="123" t="s">
        <v>3159</v>
      </c>
      <c r="C1515" s="106"/>
      <c r="D1515" s="152">
        <v>1</v>
      </c>
      <c r="E1515" s="160">
        <v>15</v>
      </c>
      <c r="F1515" s="165">
        <v>15.226709999999999</v>
      </c>
    </row>
    <row r="1516" spans="1:6">
      <c r="A1516" s="168" t="s">
        <v>2835</v>
      </c>
      <c r="B1516" s="123" t="s">
        <v>3160</v>
      </c>
      <c r="C1516" s="106"/>
      <c r="D1516" s="152">
        <v>1</v>
      </c>
      <c r="E1516" s="160">
        <v>15</v>
      </c>
      <c r="F1516" s="165">
        <v>15.1869</v>
      </c>
    </row>
    <row r="1517" spans="1:6">
      <c r="A1517" s="168" t="s">
        <v>2835</v>
      </c>
      <c r="B1517" s="123" t="s">
        <v>3161</v>
      </c>
      <c r="C1517" s="106"/>
      <c r="D1517" s="152">
        <v>1</v>
      </c>
      <c r="E1517" s="160">
        <v>15</v>
      </c>
      <c r="F1517" s="165">
        <v>15.20444</v>
      </c>
    </row>
    <row r="1518" spans="1:6">
      <c r="A1518" s="168" t="s">
        <v>2835</v>
      </c>
      <c r="B1518" s="123" t="s">
        <v>3162</v>
      </c>
      <c r="C1518" s="106"/>
      <c r="D1518" s="152">
        <v>1</v>
      </c>
      <c r="E1518" s="160">
        <v>15</v>
      </c>
      <c r="F1518" s="165">
        <v>14.71902</v>
      </c>
    </row>
    <row r="1519" spans="1:6">
      <c r="A1519" s="168" t="s">
        <v>2835</v>
      </c>
      <c r="B1519" s="123" t="s">
        <v>3163</v>
      </c>
      <c r="C1519" s="106"/>
      <c r="D1519" s="152">
        <v>1</v>
      </c>
      <c r="E1519" s="160">
        <v>15</v>
      </c>
      <c r="F1519" s="165">
        <v>14.71902</v>
      </c>
    </row>
    <row r="1520" spans="1:6">
      <c r="A1520" s="168" t="s">
        <v>2835</v>
      </c>
      <c r="B1520" s="123" t="s">
        <v>3164</v>
      </c>
      <c r="C1520" s="106"/>
      <c r="D1520" s="152">
        <v>1</v>
      </c>
      <c r="E1520" s="160">
        <v>15</v>
      </c>
      <c r="F1520" s="165">
        <v>15.22667</v>
      </c>
    </row>
    <row r="1521" spans="1:6">
      <c r="A1521" s="168" t="s">
        <v>2835</v>
      </c>
      <c r="B1521" s="123" t="s">
        <v>3165</v>
      </c>
      <c r="C1521" s="106"/>
      <c r="D1521" s="152">
        <v>1</v>
      </c>
      <c r="E1521" s="160">
        <v>15</v>
      </c>
      <c r="F1521" s="165">
        <v>15.289249999999999</v>
      </c>
    </row>
    <row r="1522" spans="1:6">
      <c r="A1522" s="168" t="s">
        <v>2835</v>
      </c>
      <c r="B1522" s="123" t="s">
        <v>3166</v>
      </c>
      <c r="C1522" s="106"/>
      <c r="D1522" s="152">
        <v>1</v>
      </c>
      <c r="E1522" s="160">
        <v>20</v>
      </c>
      <c r="F1522" s="165">
        <v>15.289249999999999</v>
      </c>
    </row>
    <row r="1523" spans="1:6">
      <c r="A1523" s="168" t="s">
        <v>2835</v>
      </c>
      <c r="B1523" s="123" t="s">
        <v>3167</v>
      </c>
      <c r="C1523" s="106"/>
      <c r="D1523" s="152">
        <v>1</v>
      </c>
      <c r="E1523" s="160">
        <v>15</v>
      </c>
      <c r="F1523" s="165">
        <v>15.289249999999999</v>
      </c>
    </row>
    <row r="1524" spans="1:6">
      <c r="A1524" s="168" t="s">
        <v>2835</v>
      </c>
      <c r="B1524" s="123" t="s">
        <v>3168</v>
      </c>
      <c r="C1524" s="106"/>
      <c r="D1524" s="152">
        <v>1</v>
      </c>
      <c r="E1524" s="160">
        <v>15</v>
      </c>
      <c r="F1524" s="165">
        <v>14.71902</v>
      </c>
    </row>
    <row r="1525" spans="1:6">
      <c r="A1525" s="168" t="s">
        <v>2835</v>
      </c>
      <c r="B1525" s="123" t="s">
        <v>3169</v>
      </c>
      <c r="C1525" s="106"/>
      <c r="D1525" s="152">
        <v>1</v>
      </c>
      <c r="E1525" s="160">
        <v>15</v>
      </c>
      <c r="F1525" s="165">
        <v>23.386900000000001</v>
      </c>
    </row>
    <row r="1526" spans="1:6">
      <c r="A1526" s="168" t="s">
        <v>2835</v>
      </c>
      <c r="B1526" s="123" t="s">
        <v>3170</v>
      </c>
      <c r="C1526" s="106"/>
      <c r="D1526" s="152">
        <v>1</v>
      </c>
      <c r="E1526" s="160">
        <v>15</v>
      </c>
      <c r="F1526" s="165">
        <v>15.213709999999999</v>
      </c>
    </row>
    <row r="1527" spans="1:6">
      <c r="A1527" s="168" t="s">
        <v>2835</v>
      </c>
      <c r="B1527" s="123" t="s">
        <v>3171</v>
      </c>
      <c r="C1527" s="106"/>
      <c r="D1527" s="152">
        <v>1</v>
      </c>
      <c r="E1527" s="160">
        <v>15</v>
      </c>
      <c r="F1527" s="165">
        <v>14.71902</v>
      </c>
    </row>
    <row r="1528" spans="1:6">
      <c r="A1528" s="168" t="s">
        <v>2835</v>
      </c>
      <c r="B1528" s="123" t="s">
        <v>2470</v>
      </c>
      <c r="C1528" s="106"/>
      <c r="D1528" s="152">
        <v>1</v>
      </c>
      <c r="E1528" s="160">
        <v>15</v>
      </c>
      <c r="F1528" s="165">
        <v>14.71902</v>
      </c>
    </row>
    <row r="1529" spans="1:6">
      <c r="A1529" s="168" t="s">
        <v>2835</v>
      </c>
      <c r="B1529" s="123" t="s">
        <v>3172</v>
      </c>
      <c r="C1529" s="106"/>
      <c r="D1529" s="152">
        <v>1</v>
      </c>
      <c r="E1529" s="160">
        <v>15</v>
      </c>
      <c r="F1529" s="165">
        <v>15.48502</v>
      </c>
    </row>
    <row r="1530" spans="1:6">
      <c r="A1530" s="168" t="s">
        <v>2835</v>
      </c>
      <c r="B1530" s="123" t="s">
        <v>3173</v>
      </c>
      <c r="C1530" s="106"/>
      <c r="D1530" s="152">
        <v>1</v>
      </c>
      <c r="E1530" s="160">
        <v>15</v>
      </c>
      <c r="F1530" s="165">
        <v>15.330639999999999</v>
      </c>
    </row>
    <row r="1531" spans="1:6">
      <c r="A1531" s="168" t="s">
        <v>2835</v>
      </c>
      <c r="B1531" s="123" t="s">
        <v>3174</v>
      </c>
      <c r="C1531" s="106"/>
      <c r="D1531" s="152">
        <v>1</v>
      </c>
      <c r="E1531" s="160">
        <v>12</v>
      </c>
      <c r="F1531" s="165">
        <v>15.910350000000001</v>
      </c>
    </row>
    <row r="1532" spans="1:6">
      <c r="A1532" s="168" t="s">
        <v>2835</v>
      </c>
      <c r="B1532" s="123" t="s">
        <v>3175</v>
      </c>
      <c r="C1532" s="106"/>
      <c r="D1532" s="152">
        <v>1</v>
      </c>
      <c r="E1532" s="160">
        <v>15</v>
      </c>
      <c r="F1532" s="165">
        <v>14.71902</v>
      </c>
    </row>
    <row r="1533" spans="1:6">
      <c r="A1533" s="168" t="s">
        <v>2835</v>
      </c>
      <c r="B1533" s="123" t="s">
        <v>3176</v>
      </c>
      <c r="C1533" s="106"/>
      <c r="D1533" s="152">
        <v>1</v>
      </c>
      <c r="E1533" s="160">
        <v>15</v>
      </c>
      <c r="F1533" s="165">
        <v>14.71902</v>
      </c>
    </row>
    <row r="1534" spans="1:6">
      <c r="A1534" s="168" t="s">
        <v>2835</v>
      </c>
      <c r="B1534" s="123" t="s">
        <v>3177</v>
      </c>
      <c r="C1534" s="106"/>
      <c r="D1534" s="152">
        <v>1</v>
      </c>
      <c r="E1534" s="160">
        <v>10</v>
      </c>
      <c r="F1534" s="105">
        <v>15.37481</v>
      </c>
    </row>
    <row r="1535" spans="1:6">
      <c r="A1535" s="168" t="s">
        <v>2835</v>
      </c>
      <c r="B1535" s="123" t="s">
        <v>3178</v>
      </c>
      <c r="C1535" s="106"/>
      <c r="D1535" s="152">
        <v>1</v>
      </c>
      <c r="E1535" s="160">
        <v>15</v>
      </c>
      <c r="F1535" s="105">
        <v>15.330639999999999</v>
      </c>
    </row>
    <row r="1536" spans="1:6">
      <c r="A1536" s="168" t="s">
        <v>2835</v>
      </c>
      <c r="B1536" s="123" t="s">
        <v>3179</v>
      </c>
      <c r="C1536" s="106"/>
      <c r="D1536" s="152">
        <v>1</v>
      </c>
      <c r="E1536" s="160">
        <v>15</v>
      </c>
      <c r="F1536" s="165">
        <v>15.23049</v>
      </c>
    </row>
    <row r="1537" spans="1:6">
      <c r="A1537" s="168" t="s">
        <v>2835</v>
      </c>
      <c r="B1537" s="123" t="s">
        <v>3180</v>
      </c>
      <c r="C1537" s="106"/>
      <c r="D1537" s="152">
        <v>1</v>
      </c>
      <c r="E1537" s="160">
        <v>15</v>
      </c>
      <c r="F1537" s="165">
        <v>15.23049</v>
      </c>
    </row>
    <row r="1538" spans="1:6">
      <c r="A1538" s="168" t="s">
        <v>2835</v>
      </c>
      <c r="B1538" s="123" t="s">
        <v>3181</v>
      </c>
      <c r="C1538" s="106"/>
      <c r="D1538" s="152">
        <v>1</v>
      </c>
      <c r="E1538" s="160">
        <v>15</v>
      </c>
      <c r="F1538" s="165">
        <v>15.546209999999999</v>
      </c>
    </row>
    <row r="1539" spans="1:6">
      <c r="A1539" s="168" t="s">
        <v>2835</v>
      </c>
      <c r="B1539" s="123" t="s">
        <v>3182</v>
      </c>
      <c r="C1539" s="106"/>
      <c r="D1539" s="152">
        <v>1</v>
      </c>
      <c r="E1539" s="160">
        <v>40</v>
      </c>
      <c r="F1539" s="154">
        <v>14.80081</v>
      </c>
    </row>
    <row r="1540" spans="1:6">
      <c r="A1540" s="168" t="s">
        <v>2835</v>
      </c>
      <c r="B1540" s="123" t="s">
        <v>3183</v>
      </c>
      <c r="C1540" s="106"/>
      <c r="D1540" s="152">
        <v>1</v>
      </c>
      <c r="E1540" s="160">
        <v>15</v>
      </c>
      <c r="F1540" s="165">
        <v>15.214969999999999</v>
      </c>
    </row>
    <row r="1541" spans="1:6">
      <c r="A1541" s="168" t="s">
        <v>2835</v>
      </c>
      <c r="B1541" s="123" t="s">
        <v>3184</v>
      </c>
      <c r="C1541" s="106"/>
      <c r="D1541" s="152">
        <v>1</v>
      </c>
      <c r="E1541" s="160">
        <v>15</v>
      </c>
      <c r="F1541" s="165">
        <v>15.576639999999999</v>
      </c>
    </row>
    <row r="1542" spans="1:6">
      <c r="A1542" s="168" t="s">
        <v>2835</v>
      </c>
      <c r="B1542" s="123" t="s">
        <v>3185</v>
      </c>
      <c r="C1542" s="106"/>
      <c r="D1542" s="152">
        <v>1</v>
      </c>
      <c r="E1542" s="160">
        <v>15</v>
      </c>
      <c r="F1542" s="165">
        <v>15.24624</v>
      </c>
    </row>
    <row r="1543" spans="1:6">
      <c r="A1543" s="168" t="s">
        <v>2835</v>
      </c>
      <c r="B1543" s="123" t="s">
        <v>3186</v>
      </c>
      <c r="C1543" s="106"/>
      <c r="D1543" s="152">
        <v>1</v>
      </c>
      <c r="E1543" s="160">
        <v>15</v>
      </c>
      <c r="F1543" s="165">
        <v>15.62485</v>
      </c>
    </row>
    <row r="1544" spans="1:6">
      <c r="A1544" s="168" t="s">
        <v>2835</v>
      </c>
      <c r="B1544" s="123" t="s">
        <v>3187</v>
      </c>
      <c r="C1544" s="106"/>
      <c r="D1544" s="152">
        <v>1</v>
      </c>
      <c r="E1544" s="160">
        <v>15</v>
      </c>
      <c r="F1544" s="165">
        <v>15.563270000000001</v>
      </c>
    </row>
    <row r="1545" spans="1:6">
      <c r="A1545" s="168" t="s">
        <v>2835</v>
      </c>
      <c r="B1545" s="123" t="s">
        <v>3188</v>
      </c>
      <c r="C1545" s="106"/>
      <c r="D1545" s="152">
        <v>1</v>
      </c>
      <c r="E1545" s="160">
        <v>15</v>
      </c>
      <c r="F1545" s="165">
        <v>15.247629999999999</v>
      </c>
    </row>
    <row r="1546" spans="1:6">
      <c r="A1546" s="168" t="s">
        <v>2835</v>
      </c>
      <c r="B1546" s="123" t="s">
        <v>3189</v>
      </c>
      <c r="C1546" s="106"/>
      <c r="D1546" s="152">
        <v>1</v>
      </c>
      <c r="E1546" s="160">
        <v>15</v>
      </c>
      <c r="F1546" s="165">
        <v>15.595979999999999</v>
      </c>
    </row>
    <row r="1547" spans="1:6">
      <c r="A1547" s="168" t="s">
        <v>2835</v>
      </c>
      <c r="B1547" s="123" t="s">
        <v>3179</v>
      </c>
      <c r="C1547" s="106"/>
      <c r="D1547" s="152">
        <v>1</v>
      </c>
      <c r="E1547" s="160">
        <v>15</v>
      </c>
      <c r="F1547" s="165">
        <v>15.2089</v>
      </c>
    </row>
    <row r="1548" spans="1:6">
      <c r="A1548" s="168" t="s">
        <v>2835</v>
      </c>
      <c r="B1548" s="123" t="s">
        <v>3190</v>
      </c>
      <c r="C1548" s="106"/>
      <c r="D1548" s="152">
        <v>1</v>
      </c>
      <c r="E1548" s="160">
        <v>9</v>
      </c>
      <c r="F1548" s="165">
        <v>14.734020000000001</v>
      </c>
    </row>
    <row r="1549" spans="1:6">
      <c r="A1549" s="168" t="s">
        <v>2835</v>
      </c>
      <c r="B1549" s="123" t="s">
        <v>3191</v>
      </c>
      <c r="C1549" s="106"/>
      <c r="D1549" s="152">
        <v>1</v>
      </c>
      <c r="E1549" s="160">
        <v>10</v>
      </c>
      <c r="F1549" s="165">
        <v>14.7745</v>
      </c>
    </row>
    <row r="1550" spans="1:6">
      <c r="A1550" s="168" t="s">
        <v>2835</v>
      </c>
      <c r="B1550" s="123" t="s">
        <v>3127</v>
      </c>
      <c r="C1550" s="106"/>
      <c r="D1550" s="152">
        <v>1</v>
      </c>
      <c r="E1550" s="160">
        <v>32</v>
      </c>
      <c r="F1550" s="165">
        <v>16.728840000000002</v>
      </c>
    </row>
    <row r="1551" spans="1:6">
      <c r="A1551" s="168" t="s">
        <v>2835</v>
      </c>
      <c r="B1551" s="123" t="s">
        <v>3192</v>
      </c>
      <c r="C1551" s="106"/>
      <c r="D1551" s="152">
        <v>1</v>
      </c>
      <c r="E1551" s="160">
        <v>30</v>
      </c>
      <c r="F1551" s="165">
        <v>15.44417</v>
      </c>
    </row>
    <row r="1552" spans="1:6">
      <c r="A1552" s="168" t="s">
        <v>2835</v>
      </c>
      <c r="B1552" s="123" t="s">
        <v>3193</v>
      </c>
      <c r="C1552" s="106"/>
      <c r="D1552" s="152">
        <v>1</v>
      </c>
      <c r="E1552" s="160">
        <v>5</v>
      </c>
      <c r="F1552" s="165">
        <v>14.7745</v>
      </c>
    </row>
    <row r="1553" spans="1:6">
      <c r="A1553" s="168" t="s">
        <v>2835</v>
      </c>
      <c r="B1553" s="164" t="s">
        <v>3194</v>
      </c>
      <c r="C1553" s="106"/>
      <c r="D1553" s="152">
        <v>1</v>
      </c>
      <c r="E1553" s="160">
        <v>15</v>
      </c>
      <c r="F1553" s="165">
        <v>15.19617</v>
      </c>
    </row>
    <row r="1554" spans="1:6">
      <c r="A1554" s="168" t="s">
        <v>2835</v>
      </c>
      <c r="B1554" s="123" t="s">
        <v>3195</v>
      </c>
      <c r="C1554" s="106"/>
      <c r="D1554" s="152">
        <v>1</v>
      </c>
      <c r="E1554" s="160">
        <v>5</v>
      </c>
      <c r="F1554" s="165">
        <v>15.19617</v>
      </c>
    </row>
    <row r="1555" spans="1:6">
      <c r="A1555" s="168" t="s">
        <v>2835</v>
      </c>
      <c r="B1555" s="123" t="s">
        <v>3196</v>
      </c>
      <c r="C1555" s="106"/>
      <c r="D1555" s="152">
        <v>1</v>
      </c>
      <c r="E1555" s="160">
        <v>15</v>
      </c>
      <c r="F1555" s="105">
        <v>14.7745</v>
      </c>
    </row>
    <row r="1556" spans="1:6">
      <c r="A1556" s="168" t="s">
        <v>2835</v>
      </c>
      <c r="B1556" s="123" t="s">
        <v>3197</v>
      </c>
      <c r="C1556" s="106"/>
      <c r="D1556" s="152">
        <v>1</v>
      </c>
      <c r="E1556" s="160">
        <v>15</v>
      </c>
      <c r="F1556" s="165">
        <v>14.7745</v>
      </c>
    </row>
    <row r="1557" spans="1:6">
      <c r="A1557" s="168" t="s">
        <v>2835</v>
      </c>
      <c r="B1557" s="123" t="s">
        <v>3198</v>
      </c>
      <c r="C1557" s="106"/>
      <c r="D1557" s="152">
        <v>1</v>
      </c>
      <c r="E1557" s="160">
        <v>15</v>
      </c>
      <c r="F1557" s="165">
        <v>15.544469999999999</v>
      </c>
    </row>
    <row r="1558" spans="1:6">
      <c r="A1558" s="168" t="s">
        <v>2835</v>
      </c>
      <c r="B1558" s="123" t="s">
        <v>3199</v>
      </c>
      <c r="C1558" s="106"/>
      <c r="D1558" s="152">
        <v>1</v>
      </c>
      <c r="E1558" s="160">
        <v>15</v>
      </c>
      <c r="F1558" s="105">
        <v>14.7745</v>
      </c>
    </row>
    <row r="1559" spans="1:6">
      <c r="A1559" s="168" t="s">
        <v>2835</v>
      </c>
      <c r="B1559" s="123" t="s">
        <v>1462</v>
      </c>
      <c r="C1559" s="106"/>
      <c r="D1559" s="152">
        <v>1</v>
      </c>
      <c r="E1559" s="160">
        <v>15</v>
      </c>
      <c r="F1559" s="105">
        <v>16.63429</v>
      </c>
    </row>
    <row r="1560" spans="1:6">
      <c r="A1560" s="168" t="s">
        <v>2835</v>
      </c>
      <c r="B1560" s="123" t="s">
        <v>3200</v>
      </c>
      <c r="C1560" s="106"/>
      <c r="D1560" s="152">
        <v>1</v>
      </c>
      <c r="E1560" s="160">
        <v>15</v>
      </c>
      <c r="F1560" s="154">
        <v>15.906969999999999</v>
      </c>
    </row>
    <row r="1561" spans="1:6">
      <c r="A1561" s="168" t="s">
        <v>2835</v>
      </c>
      <c r="B1561" s="123" t="s">
        <v>3201</v>
      </c>
      <c r="C1561" s="106"/>
      <c r="D1561" s="152">
        <v>1</v>
      </c>
      <c r="E1561" s="160">
        <v>15</v>
      </c>
      <c r="F1561" s="154">
        <v>15.538799999999998</v>
      </c>
    </row>
    <row r="1562" spans="1:6">
      <c r="A1562" s="168" t="s">
        <v>2835</v>
      </c>
      <c r="B1562" s="123" t="s">
        <v>3202</v>
      </c>
      <c r="C1562" s="106"/>
      <c r="D1562" s="152">
        <v>1</v>
      </c>
      <c r="E1562" s="160">
        <v>15</v>
      </c>
      <c r="F1562" s="154">
        <v>15.42184</v>
      </c>
    </row>
    <row r="1563" spans="1:6">
      <c r="A1563" s="168" t="s">
        <v>2835</v>
      </c>
      <c r="B1563" s="123" t="s">
        <v>3203</v>
      </c>
      <c r="C1563" s="106"/>
      <c r="D1563" s="152">
        <v>1</v>
      </c>
      <c r="E1563" s="160">
        <v>15</v>
      </c>
      <c r="F1563" s="154">
        <v>14.734020000000001</v>
      </c>
    </row>
    <row r="1564" spans="1:6">
      <c r="A1564" s="168" t="s">
        <v>2835</v>
      </c>
      <c r="B1564" s="123" t="s">
        <v>3204</v>
      </c>
      <c r="C1564" s="106"/>
      <c r="D1564" s="152">
        <v>1</v>
      </c>
      <c r="E1564" s="160">
        <v>15</v>
      </c>
      <c r="F1564" s="154">
        <v>15.411610000000001</v>
      </c>
    </row>
    <row r="1565" spans="1:6">
      <c r="A1565" s="168" t="s">
        <v>2835</v>
      </c>
      <c r="B1565" s="123" t="s">
        <v>3205</v>
      </c>
      <c r="C1565" s="106"/>
      <c r="D1565" s="152">
        <v>1</v>
      </c>
      <c r="E1565" s="160">
        <v>15</v>
      </c>
      <c r="F1565" s="105">
        <v>14.734020000000001</v>
      </c>
    </row>
    <row r="1566" spans="1:6">
      <c r="A1566" s="168" t="s">
        <v>2835</v>
      </c>
      <c r="B1566" s="123" t="s">
        <v>3206</v>
      </c>
      <c r="C1566" s="106"/>
      <c r="D1566" s="152">
        <v>1</v>
      </c>
      <c r="E1566" s="160">
        <v>15</v>
      </c>
      <c r="F1566" s="154">
        <v>14.734020000000001</v>
      </c>
    </row>
    <row r="1567" spans="1:6">
      <c r="A1567" s="168" t="s">
        <v>2835</v>
      </c>
      <c r="B1567" s="123" t="s">
        <v>3207</v>
      </c>
      <c r="C1567" s="106"/>
      <c r="D1567" s="152">
        <v>1</v>
      </c>
      <c r="E1567" s="160">
        <v>12</v>
      </c>
      <c r="F1567" s="154">
        <v>14.734020000000001</v>
      </c>
    </row>
    <row r="1568" spans="1:6">
      <c r="A1568" s="168" t="s">
        <v>2835</v>
      </c>
      <c r="B1568" s="123" t="s">
        <v>3208</v>
      </c>
      <c r="C1568" s="106"/>
      <c r="D1568" s="152">
        <v>1</v>
      </c>
      <c r="E1568" s="160">
        <v>15</v>
      </c>
      <c r="F1568" s="154">
        <v>14.734020000000001</v>
      </c>
    </row>
    <row r="1569" spans="1:6">
      <c r="A1569" s="168" t="s">
        <v>2835</v>
      </c>
      <c r="B1569" s="123" t="s">
        <v>3209</v>
      </c>
      <c r="C1569" s="106"/>
      <c r="D1569" s="152">
        <v>1</v>
      </c>
      <c r="E1569" s="160">
        <v>10</v>
      </c>
      <c r="F1569" s="154">
        <v>14.734020000000001</v>
      </c>
    </row>
    <row r="1570" spans="1:6">
      <c r="A1570" s="168" t="s">
        <v>2835</v>
      </c>
      <c r="B1570" s="123" t="s">
        <v>3210</v>
      </c>
      <c r="C1570" s="106"/>
      <c r="D1570" s="152">
        <v>1</v>
      </c>
      <c r="E1570" s="160">
        <v>15</v>
      </c>
      <c r="F1570" s="154">
        <v>14.734020000000001</v>
      </c>
    </row>
    <row r="1571" spans="1:6">
      <c r="A1571" s="168" t="s">
        <v>2835</v>
      </c>
      <c r="B1571" s="123" t="s">
        <v>3211</v>
      </c>
      <c r="C1571" s="106"/>
      <c r="D1571" s="152">
        <v>1</v>
      </c>
      <c r="E1571" s="160">
        <v>15</v>
      </c>
      <c r="F1571" s="154">
        <v>14.734020000000001</v>
      </c>
    </row>
    <row r="1572" spans="1:6">
      <c r="A1572" s="168" t="s">
        <v>2835</v>
      </c>
      <c r="B1572" s="123" t="s">
        <v>3212</v>
      </c>
      <c r="C1572" s="106"/>
      <c r="D1572" s="152">
        <v>1</v>
      </c>
      <c r="E1572" s="160">
        <v>15</v>
      </c>
      <c r="F1572" s="154">
        <v>14.734020000000001</v>
      </c>
    </row>
    <row r="1573" spans="1:6">
      <c r="A1573" s="168" t="s">
        <v>2835</v>
      </c>
      <c r="B1573" s="123" t="s">
        <v>3213</v>
      </c>
      <c r="C1573" s="106"/>
      <c r="D1573" s="152">
        <v>1</v>
      </c>
      <c r="E1573" s="160">
        <v>15</v>
      </c>
      <c r="F1573" s="154">
        <v>14.96354</v>
      </c>
    </row>
    <row r="1574" spans="1:6">
      <c r="A1574" s="168" t="s">
        <v>2835</v>
      </c>
      <c r="B1574" s="123" t="s">
        <v>816</v>
      </c>
      <c r="C1574" s="106"/>
      <c r="D1574" s="152">
        <v>1</v>
      </c>
      <c r="E1574" s="160">
        <v>15</v>
      </c>
      <c r="F1574" s="154">
        <v>15.117059999999999</v>
      </c>
    </row>
    <row r="1575" spans="1:6">
      <c r="A1575" s="168" t="s">
        <v>2835</v>
      </c>
      <c r="B1575" s="123" t="s">
        <v>3214</v>
      </c>
      <c r="C1575" s="106"/>
      <c r="D1575" s="152">
        <v>1</v>
      </c>
      <c r="E1575" s="160">
        <v>15</v>
      </c>
      <c r="F1575" s="154">
        <v>14.734020000000001</v>
      </c>
    </row>
    <row r="1576" spans="1:6">
      <c r="A1576" s="168" t="s">
        <v>2835</v>
      </c>
      <c r="B1576" s="123" t="s">
        <v>889</v>
      </c>
      <c r="C1576" s="106"/>
      <c r="D1576" s="152">
        <v>1</v>
      </c>
      <c r="E1576" s="160">
        <v>15</v>
      </c>
      <c r="F1576" s="154">
        <v>18.069009999999999</v>
      </c>
    </row>
    <row r="1577" spans="1:6">
      <c r="A1577" s="168" t="s">
        <v>2835</v>
      </c>
      <c r="B1577" s="155" t="s">
        <v>3215</v>
      </c>
      <c r="C1577" s="106"/>
      <c r="D1577" s="152">
        <v>1</v>
      </c>
      <c r="E1577" s="160">
        <v>15</v>
      </c>
      <c r="F1577" s="154">
        <v>14.734020000000001</v>
      </c>
    </row>
    <row r="1578" spans="1:6">
      <c r="A1578" s="168" t="s">
        <v>2835</v>
      </c>
      <c r="B1578" s="123" t="s">
        <v>3216</v>
      </c>
      <c r="C1578" s="106"/>
      <c r="D1578" s="152">
        <v>1</v>
      </c>
      <c r="E1578" s="160">
        <v>15</v>
      </c>
      <c r="F1578" s="154">
        <v>15.254850000000001</v>
      </c>
    </row>
    <row r="1579" spans="1:6">
      <c r="A1579" s="168" t="s">
        <v>2835</v>
      </c>
      <c r="B1579" s="123" t="s">
        <v>3217</v>
      </c>
      <c r="C1579" s="106"/>
      <c r="D1579" s="152">
        <v>1</v>
      </c>
      <c r="E1579" s="160">
        <v>15</v>
      </c>
      <c r="F1579" s="154">
        <v>14.734020000000001</v>
      </c>
    </row>
    <row r="1580" spans="1:6">
      <c r="A1580" s="168" t="s">
        <v>2835</v>
      </c>
      <c r="B1580" s="123" t="s">
        <v>3218</v>
      </c>
      <c r="C1580" s="106"/>
      <c r="D1580" s="152">
        <v>1</v>
      </c>
      <c r="E1580" s="160">
        <v>2</v>
      </c>
      <c r="F1580" s="154">
        <v>15.066510000000001</v>
      </c>
    </row>
    <row r="1581" spans="1:6">
      <c r="A1581" s="168" t="s">
        <v>2835</v>
      </c>
      <c r="B1581" s="123" t="s">
        <v>3219</v>
      </c>
      <c r="C1581" s="106"/>
      <c r="D1581" s="152">
        <v>1</v>
      </c>
      <c r="E1581" s="160">
        <v>15</v>
      </c>
      <c r="F1581" s="154">
        <v>15.06607</v>
      </c>
    </row>
    <row r="1582" spans="1:6">
      <c r="A1582" s="168" t="s">
        <v>2835</v>
      </c>
      <c r="B1582" s="123" t="s">
        <v>3220</v>
      </c>
      <c r="C1582" s="106"/>
      <c r="D1582" s="152">
        <v>1</v>
      </c>
      <c r="E1582" s="160">
        <v>15</v>
      </c>
      <c r="F1582" s="154">
        <v>14.734020000000001</v>
      </c>
    </row>
    <row r="1583" spans="1:6">
      <c r="A1583" s="168" t="s">
        <v>2835</v>
      </c>
      <c r="B1583" s="164" t="s">
        <v>3221</v>
      </c>
      <c r="C1583" s="106"/>
      <c r="D1583" s="152">
        <v>1</v>
      </c>
      <c r="E1583" s="155">
        <v>10</v>
      </c>
      <c r="F1583" s="165">
        <v>15.25895</v>
      </c>
    </row>
    <row r="1584" spans="1:6">
      <c r="A1584" s="168" t="s">
        <v>2835</v>
      </c>
      <c r="B1584" s="164" t="s">
        <v>3221</v>
      </c>
      <c r="C1584" s="106"/>
      <c r="D1584" s="152">
        <v>1</v>
      </c>
      <c r="E1584" s="155">
        <v>10</v>
      </c>
      <c r="F1584" s="165">
        <v>15.028370000000001</v>
      </c>
    </row>
    <row r="1585" spans="1:6">
      <c r="A1585" s="168" t="s">
        <v>2835</v>
      </c>
      <c r="B1585" s="123" t="s">
        <v>3222</v>
      </c>
      <c r="C1585" s="106"/>
      <c r="D1585" s="152">
        <v>1</v>
      </c>
      <c r="E1585" s="160">
        <v>15</v>
      </c>
      <c r="F1585" s="165">
        <v>14.734020000000001</v>
      </c>
    </row>
    <row r="1586" spans="1:6">
      <c r="A1586" s="168" t="s">
        <v>2835</v>
      </c>
      <c r="B1586" s="123" t="s">
        <v>3223</v>
      </c>
      <c r="C1586" s="106"/>
      <c r="D1586" s="152">
        <v>1</v>
      </c>
      <c r="E1586" s="160">
        <v>15</v>
      </c>
      <c r="F1586" s="165">
        <v>15.464549999999999</v>
      </c>
    </row>
    <row r="1587" spans="1:6">
      <c r="A1587" s="168" t="s">
        <v>2835</v>
      </c>
      <c r="B1587" s="123" t="s">
        <v>3224</v>
      </c>
      <c r="C1587" s="106"/>
      <c r="D1587" s="152">
        <v>1</v>
      </c>
      <c r="E1587" s="160">
        <v>15</v>
      </c>
      <c r="F1587" s="165">
        <v>15.425739999999999</v>
      </c>
    </row>
    <row r="1588" spans="1:6">
      <c r="A1588" s="168" t="s">
        <v>2835</v>
      </c>
      <c r="B1588" s="123" t="s">
        <v>3225</v>
      </c>
      <c r="C1588" s="106"/>
      <c r="D1588" s="152">
        <v>1</v>
      </c>
      <c r="E1588" s="160">
        <v>15</v>
      </c>
      <c r="F1588" s="165">
        <v>15.797370000000001</v>
      </c>
    </row>
    <row r="1589" spans="1:6">
      <c r="A1589" s="168" t="s">
        <v>2835</v>
      </c>
      <c r="B1589" s="123" t="s">
        <v>3226</v>
      </c>
      <c r="C1589" s="106"/>
      <c r="D1589" s="152">
        <v>1</v>
      </c>
      <c r="E1589" s="160">
        <v>15</v>
      </c>
      <c r="F1589" s="165">
        <v>15.797370000000001</v>
      </c>
    </row>
    <row r="1590" spans="1:6">
      <c r="A1590" s="168" t="s">
        <v>2835</v>
      </c>
      <c r="B1590" s="123" t="s">
        <v>3227</v>
      </c>
      <c r="C1590" s="106"/>
      <c r="D1590" s="152">
        <v>1</v>
      </c>
      <c r="E1590" s="160">
        <v>15</v>
      </c>
      <c r="F1590" s="165">
        <v>14.734020000000001</v>
      </c>
    </row>
    <row r="1591" spans="1:6">
      <c r="A1591" s="168" t="s">
        <v>2835</v>
      </c>
      <c r="B1591" s="123" t="s">
        <v>3228</v>
      </c>
      <c r="C1591" s="106"/>
      <c r="D1591" s="152">
        <v>1</v>
      </c>
      <c r="E1591" s="160">
        <v>15</v>
      </c>
      <c r="F1591" s="165">
        <v>15.057840000000001</v>
      </c>
    </row>
    <row r="1592" spans="1:6">
      <c r="A1592" s="168" t="s">
        <v>2835</v>
      </c>
      <c r="B1592" s="123" t="s">
        <v>3229</v>
      </c>
      <c r="C1592" s="106"/>
      <c r="D1592" s="152">
        <v>1</v>
      </c>
      <c r="E1592" s="160">
        <v>15</v>
      </c>
      <c r="F1592" s="165">
        <v>15.48574</v>
      </c>
    </row>
    <row r="1593" spans="1:6">
      <c r="A1593" s="168" t="s">
        <v>2835</v>
      </c>
      <c r="B1593" s="123" t="s">
        <v>3230</v>
      </c>
      <c r="C1593" s="106"/>
      <c r="D1593" s="152">
        <v>1</v>
      </c>
      <c r="E1593" s="160">
        <v>15</v>
      </c>
      <c r="F1593" s="165">
        <v>15.188370000000001</v>
      </c>
    </row>
    <row r="1594" spans="1:6">
      <c r="A1594" s="168" t="s">
        <v>2835</v>
      </c>
      <c r="B1594" s="123" t="s">
        <v>3231</v>
      </c>
      <c r="C1594" s="106"/>
      <c r="D1594" s="152">
        <v>1</v>
      </c>
      <c r="E1594" s="160">
        <v>15</v>
      </c>
      <c r="F1594" s="165">
        <v>15.43487</v>
      </c>
    </row>
    <row r="1595" spans="1:6">
      <c r="A1595" s="168" t="s">
        <v>2835</v>
      </c>
      <c r="B1595" s="123" t="s">
        <v>831</v>
      </c>
      <c r="C1595" s="106"/>
      <c r="D1595" s="152">
        <v>1</v>
      </c>
      <c r="E1595" s="160">
        <v>15</v>
      </c>
      <c r="F1595" s="165">
        <v>15.119579999999999</v>
      </c>
    </row>
    <row r="1596" spans="1:6">
      <c r="A1596" s="168" t="s">
        <v>2835</v>
      </c>
      <c r="B1596" s="123" t="s">
        <v>3232</v>
      </c>
      <c r="C1596" s="106"/>
      <c r="D1596" s="152">
        <v>1</v>
      </c>
      <c r="E1596" s="160">
        <v>15</v>
      </c>
      <c r="F1596" s="165">
        <v>15.119579999999999</v>
      </c>
    </row>
    <row r="1597" spans="1:6">
      <c r="A1597" s="168" t="s">
        <v>2835</v>
      </c>
      <c r="B1597" s="123" t="s">
        <v>3233</v>
      </c>
      <c r="C1597" s="106"/>
      <c r="D1597" s="152">
        <v>1</v>
      </c>
      <c r="E1597" s="160">
        <v>15</v>
      </c>
      <c r="F1597" s="165">
        <v>15.057840000000001</v>
      </c>
    </row>
    <row r="1598" spans="1:6">
      <c r="A1598" s="168" t="s">
        <v>2835</v>
      </c>
      <c r="B1598" s="123" t="s">
        <v>848</v>
      </c>
      <c r="C1598" s="106"/>
      <c r="D1598" s="152">
        <v>1</v>
      </c>
      <c r="E1598" s="160">
        <v>15</v>
      </c>
      <c r="F1598" s="165">
        <v>15.057840000000001</v>
      </c>
    </row>
    <row r="1599" spans="1:6">
      <c r="A1599" s="168" t="s">
        <v>2835</v>
      </c>
      <c r="B1599" s="123" t="s">
        <v>3234</v>
      </c>
      <c r="C1599" s="106"/>
      <c r="D1599" s="152">
        <v>1</v>
      </c>
      <c r="E1599" s="160">
        <v>15</v>
      </c>
      <c r="F1599" s="165">
        <v>15.119579999999999</v>
      </c>
    </row>
    <row r="1600" spans="1:6">
      <c r="A1600" s="168" t="s">
        <v>2835</v>
      </c>
      <c r="B1600" s="123" t="s">
        <v>3235</v>
      </c>
      <c r="C1600" s="106"/>
      <c r="D1600" s="152">
        <v>1</v>
      </c>
      <c r="E1600" s="160">
        <v>15</v>
      </c>
      <c r="F1600" s="165">
        <v>15.352510000000001</v>
      </c>
    </row>
    <row r="1601" spans="1:6">
      <c r="A1601" s="168" t="s">
        <v>2835</v>
      </c>
      <c r="B1601" s="123" t="s">
        <v>3236</v>
      </c>
      <c r="C1601" s="106"/>
      <c r="D1601" s="152">
        <v>1</v>
      </c>
      <c r="E1601" s="160">
        <v>5</v>
      </c>
      <c r="F1601" s="165">
        <v>15.050799999999999</v>
      </c>
    </row>
    <row r="1602" spans="1:6">
      <c r="A1602" s="168" t="s">
        <v>2835</v>
      </c>
      <c r="B1602" s="123" t="s">
        <v>3236</v>
      </c>
      <c r="C1602" s="106"/>
      <c r="D1602" s="152">
        <v>1</v>
      </c>
      <c r="E1602" s="160">
        <v>5</v>
      </c>
      <c r="F1602" s="165">
        <v>15.050799999999999</v>
      </c>
    </row>
    <row r="1603" spans="1:6">
      <c r="A1603" s="168" t="s">
        <v>2835</v>
      </c>
      <c r="B1603" s="123" t="s">
        <v>3237</v>
      </c>
      <c r="C1603" s="106"/>
      <c r="D1603" s="152">
        <v>1</v>
      </c>
      <c r="E1603" s="160">
        <v>15</v>
      </c>
      <c r="F1603" s="165">
        <v>14.959719999999999</v>
      </c>
    </row>
    <row r="1604" spans="1:6">
      <c r="A1604" s="168" t="s">
        <v>2835</v>
      </c>
      <c r="B1604" s="123" t="s">
        <v>3236</v>
      </c>
      <c r="C1604" s="106"/>
      <c r="D1604" s="152">
        <v>1</v>
      </c>
      <c r="E1604" s="160">
        <v>5</v>
      </c>
      <c r="F1604" s="165">
        <v>15.050799999999999</v>
      </c>
    </row>
    <row r="1605" spans="1:6" s="187" customFormat="1" ht="47.25">
      <c r="A1605" s="188" t="s">
        <v>2835</v>
      </c>
      <c r="B1605" s="185" t="s">
        <v>3238</v>
      </c>
      <c r="C1605" s="174"/>
      <c r="D1605" s="152">
        <v>1</v>
      </c>
      <c r="E1605" s="186">
        <v>15</v>
      </c>
      <c r="F1605" s="165">
        <v>14.734020000000001</v>
      </c>
    </row>
    <row r="1606" spans="1:6">
      <c r="A1606" s="168" t="s">
        <v>2835</v>
      </c>
      <c r="B1606" s="123" t="s">
        <v>3239</v>
      </c>
      <c r="C1606" s="106"/>
      <c r="D1606" s="152">
        <v>1</v>
      </c>
      <c r="E1606" s="160">
        <v>15</v>
      </c>
      <c r="F1606" s="165">
        <v>15.077069999999999</v>
      </c>
    </row>
    <row r="1607" spans="1:6">
      <c r="A1607" s="168" t="s">
        <v>2835</v>
      </c>
      <c r="B1607" s="123" t="s">
        <v>3239</v>
      </c>
      <c r="C1607" s="106"/>
      <c r="D1607" s="152">
        <v>1</v>
      </c>
      <c r="E1607" s="160">
        <v>15</v>
      </c>
      <c r="F1607" s="165">
        <v>15.076370000000001</v>
      </c>
    </row>
    <row r="1608" spans="1:6">
      <c r="A1608" s="168" t="s">
        <v>2835</v>
      </c>
      <c r="B1608" s="123" t="s">
        <v>3240</v>
      </c>
      <c r="C1608" s="106"/>
      <c r="D1608" s="152">
        <v>1</v>
      </c>
      <c r="E1608" s="160">
        <v>15</v>
      </c>
      <c r="F1608" s="165">
        <v>15.206</v>
      </c>
    </row>
    <row r="1609" spans="1:6">
      <c r="A1609" s="168" t="s">
        <v>2835</v>
      </c>
      <c r="B1609" s="123" t="s">
        <v>3241</v>
      </c>
      <c r="C1609" s="106"/>
      <c r="D1609" s="152">
        <v>1</v>
      </c>
      <c r="E1609" s="160">
        <v>15</v>
      </c>
      <c r="F1609" s="165">
        <v>15.141639999999999</v>
      </c>
    </row>
    <row r="1610" spans="1:6">
      <c r="A1610" s="168" t="s">
        <v>2835</v>
      </c>
      <c r="B1610" s="123" t="s">
        <v>3242</v>
      </c>
      <c r="C1610" s="106"/>
      <c r="D1610" s="152">
        <v>1</v>
      </c>
      <c r="E1610" s="160">
        <v>15</v>
      </c>
      <c r="F1610" s="165">
        <v>16.221520000000002</v>
      </c>
    </row>
    <row r="1611" spans="1:6">
      <c r="A1611" s="168" t="s">
        <v>2835</v>
      </c>
      <c r="B1611" s="123" t="s">
        <v>3243</v>
      </c>
      <c r="C1611" s="106"/>
      <c r="D1611" s="152">
        <v>1</v>
      </c>
      <c r="E1611" s="160">
        <v>15</v>
      </c>
      <c r="F1611" s="165">
        <v>16.221520000000002</v>
      </c>
    </row>
    <row r="1612" spans="1:6">
      <c r="A1612" s="168" t="s">
        <v>2835</v>
      </c>
      <c r="B1612" s="123" t="s">
        <v>3244</v>
      </c>
      <c r="C1612" s="106"/>
      <c r="D1612" s="152">
        <v>1</v>
      </c>
      <c r="E1612" s="160">
        <v>15</v>
      </c>
      <c r="F1612" s="165">
        <v>16.221520000000002</v>
      </c>
    </row>
    <row r="1613" spans="1:6">
      <c r="A1613" s="168" t="s">
        <v>2835</v>
      </c>
      <c r="B1613" s="123" t="s">
        <v>3245</v>
      </c>
      <c r="C1613" s="106"/>
      <c r="D1613" s="152">
        <v>1</v>
      </c>
      <c r="E1613" s="160">
        <v>15</v>
      </c>
      <c r="F1613" s="165">
        <v>16.221520000000002</v>
      </c>
    </row>
    <row r="1614" spans="1:6">
      <c r="A1614" s="168" t="s">
        <v>2835</v>
      </c>
      <c r="B1614" s="123" t="s">
        <v>3246</v>
      </c>
      <c r="C1614" s="106"/>
      <c r="D1614" s="152">
        <v>1</v>
      </c>
      <c r="E1614" s="160">
        <v>15</v>
      </c>
      <c r="F1614" s="165">
        <v>15.584020000000001</v>
      </c>
    </row>
    <row r="1615" spans="1:6">
      <c r="A1615" s="168" t="s">
        <v>2835</v>
      </c>
      <c r="B1615" s="123" t="s">
        <v>3247</v>
      </c>
      <c r="C1615" s="106"/>
      <c r="D1615" s="152">
        <v>1</v>
      </c>
      <c r="E1615" s="160">
        <v>15</v>
      </c>
      <c r="F1615" s="165">
        <v>14.734020000000001</v>
      </c>
    </row>
    <row r="1616" spans="1:6">
      <c r="A1616" s="168" t="s">
        <v>2835</v>
      </c>
      <c r="B1616" s="123" t="s">
        <v>3248</v>
      </c>
      <c r="C1616" s="106"/>
      <c r="D1616" s="152">
        <v>1</v>
      </c>
      <c r="E1616" s="160">
        <v>15</v>
      </c>
      <c r="F1616" s="165">
        <v>14.734020000000001</v>
      </c>
    </row>
    <row r="1617" spans="1:6">
      <c r="A1617" s="168" t="s">
        <v>2835</v>
      </c>
      <c r="B1617" s="123" t="s">
        <v>3249</v>
      </c>
      <c r="C1617" s="106"/>
      <c r="D1617" s="152">
        <v>1</v>
      </c>
      <c r="E1617" s="160">
        <v>25</v>
      </c>
      <c r="F1617" s="165">
        <v>15.117059999999999</v>
      </c>
    </row>
    <row r="1618" spans="1:6" ht="47.25">
      <c r="A1618" s="168" t="s">
        <v>2835</v>
      </c>
      <c r="B1618" s="123" t="s">
        <v>3250</v>
      </c>
      <c r="C1618" s="106"/>
      <c r="D1618" s="152">
        <v>1</v>
      </c>
      <c r="E1618" s="160">
        <v>60</v>
      </c>
      <c r="F1618" s="165">
        <v>14.734020000000001</v>
      </c>
    </row>
    <row r="1619" spans="1:6">
      <c r="A1619" s="168" t="s">
        <v>2835</v>
      </c>
      <c r="B1619" s="123" t="s">
        <v>3251</v>
      </c>
      <c r="C1619" s="106"/>
      <c r="D1619" s="152">
        <v>1</v>
      </c>
      <c r="E1619" s="156">
        <v>30</v>
      </c>
      <c r="F1619" s="165">
        <v>19.81532</v>
      </c>
    </row>
    <row r="1620" spans="1:6">
      <c r="A1620" s="168" t="s">
        <v>2835</v>
      </c>
      <c r="B1620" s="123" t="s">
        <v>3252</v>
      </c>
      <c r="C1620" s="106"/>
      <c r="D1620" s="152">
        <v>1</v>
      </c>
      <c r="E1620" s="156">
        <v>15</v>
      </c>
      <c r="F1620" s="165">
        <v>19.81532</v>
      </c>
    </row>
    <row r="1621" spans="1:6">
      <c r="A1621" s="168" t="s">
        <v>2835</v>
      </c>
      <c r="B1621" s="123" t="s">
        <v>3253</v>
      </c>
      <c r="C1621" s="106"/>
      <c r="D1621" s="152">
        <v>1</v>
      </c>
      <c r="E1621" s="156">
        <v>15</v>
      </c>
      <c r="F1621" s="165">
        <v>19.81532</v>
      </c>
    </row>
    <row r="1622" spans="1:6">
      <c r="A1622" s="168" t="s">
        <v>2835</v>
      </c>
      <c r="B1622" s="155" t="s">
        <v>3254</v>
      </c>
      <c r="C1622" s="106"/>
      <c r="D1622" s="152">
        <v>1</v>
      </c>
      <c r="E1622" s="156">
        <v>15</v>
      </c>
      <c r="F1622" s="165">
        <v>19.81532</v>
      </c>
    </row>
    <row r="1623" spans="1:6" ht="31.5">
      <c r="A1623" s="168" t="s">
        <v>2835</v>
      </c>
      <c r="B1623" s="123" t="s">
        <v>3255</v>
      </c>
      <c r="C1623" s="106"/>
      <c r="D1623" s="152">
        <v>1</v>
      </c>
      <c r="E1623" s="156">
        <v>15</v>
      </c>
      <c r="F1623" s="165">
        <v>19.81532</v>
      </c>
    </row>
    <row r="1624" spans="1:6">
      <c r="A1624" s="168" t="s">
        <v>2835</v>
      </c>
      <c r="B1624" s="123" t="s">
        <v>3256</v>
      </c>
      <c r="C1624" s="106"/>
      <c r="D1624" s="152">
        <v>1</v>
      </c>
      <c r="E1624" s="156">
        <v>15</v>
      </c>
      <c r="F1624" s="165">
        <v>19.815339999999999</v>
      </c>
    </row>
    <row r="1625" spans="1:6">
      <c r="A1625" s="168" t="s">
        <v>2835</v>
      </c>
      <c r="B1625" s="123" t="s">
        <v>3257</v>
      </c>
      <c r="C1625" s="106"/>
      <c r="D1625" s="152">
        <v>1</v>
      </c>
      <c r="E1625" s="156">
        <v>15</v>
      </c>
      <c r="F1625" s="165">
        <v>19.815330000000003</v>
      </c>
    </row>
    <row r="1626" spans="1:6">
      <c r="A1626" s="168" t="s">
        <v>2835</v>
      </c>
      <c r="B1626" s="123" t="s">
        <v>3258</v>
      </c>
      <c r="C1626" s="106"/>
      <c r="D1626" s="152">
        <v>1</v>
      </c>
      <c r="E1626" s="156">
        <v>15</v>
      </c>
      <c r="F1626" s="165">
        <v>20.053669999999997</v>
      </c>
    </row>
    <row r="1627" spans="1:6">
      <c r="A1627" s="168" t="s">
        <v>2835</v>
      </c>
      <c r="B1627" s="123" t="s">
        <v>811</v>
      </c>
      <c r="C1627" s="106"/>
      <c r="D1627" s="152">
        <v>1</v>
      </c>
      <c r="E1627" s="156">
        <v>15</v>
      </c>
      <c r="F1627" s="165">
        <v>19.815330000000003</v>
      </c>
    </row>
    <row r="1628" spans="1:6">
      <c r="A1628" s="168" t="s">
        <v>2835</v>
      </c>
      <c r="B1628" s="123" t="s">
        <v>3259</v>
      </c>
      <c r="C1628" s="106"/>
      <c r="D1628" s="152">
        <v>1</v>
      </c>
      <c r="E1628" s="156">
        <v>15</v>
      </c>
      <c r="F1628" s="165">
        <v>19.815339999999999</v>
      </c>
    </row>
    <row r="1629" spans="1:6">
      <c r="A1629" s="168" t="s">
        <v>2835</v>
      </c>
      <c r="B1629" s="164" t="s">
        <v>860</v>
      </c>
      <c r="C1629" s="106"/>
      <c r="D1629" s="152">
        <v>1</v>
      </c>
      <c r="E1629" s="156">
        <v>15</v>
      </c>
      <c r="F1629" s="165">
        <v>19.815339999999999</v>
      </c>
    </row>
    <row r="1630" spans="1:6">
      <c r="A1630" s="168" t="s">
        <v>2835</v>
      </c>
      <c r="B1630" s="123" t="s">
        <v>810</v>
      </c>
      <c r="C1630" s="106"/>
      <c r="D1630" s="152">
        <v>1</v>
      </c>
      <c r="E1630" s="156">
        <v>15</v>
      </c>
      <c r="F1630" s="165">
        <v>19.81532</v>
      </c>
    </row>
    <row r="1631" spans="1:6">
      <c r="A1631" s="168" t="s">
        <v>2835</v>
      </c>
      <c r="B1631" s="123" t="s">
        <v>3260</v>
      </c>
      <c r="C1631" s="106"/>
      <c r="D1631" s="152">
        <v>1</v>
      </c>
      <c r="E1631" s="156">
        <v>15</v>
      </c>
      <c r="F1631" s="165">
        <v>19.815330000000003</v>
      </c>
    </row>
    <row r="1632" spans="1:6">
      <c r="A1632" s="168" t="s">
        <v>2835</v>
      </c>
      <c r="B1632" s="123" t="s">
        <v>3261</v>
      </c>
      <c r="C1632" s="106"/>
      <c r="D1632" s="152">
        <v>1</v>
      </c>
      <c r="E1632" s="156">
        <v>15</v>
      </c>
      <c r="F1632" s="165">
        <v>19.815330000000003</v>
      </c>
    </row>
    <row r="1633" spans="1:6">
      <c r="A1633" s="168" t="s">
        <v>2835</v>
      </c>
      <c r="B1633" s="155" t="s">
        <v>3262</v>
      </c>
      <c r="C1633" s="106"/>
      <c r="D1633" s="152">
        <v>1</v>
      </c>
      <c r="E1633" s="156">
        <v>15</v>
      </c>
      <c r="F1633" s="165">
        <v>19.815330000000003</v>
      </c>
    </row>
    <row r="1634" spans="1:6">
      <c r="A1634" s="168" t="s">
        <v>2835</v>
      </c>
      <c r="B1634" s="123" t="s">
        <v>920</v>
      </c>
      <c r="C1634" s="106"/>
      <c r="D1634" s="152">
        <v>1</v>
      </c>
      <c r="E1634" s="156">
        <v>15</v>
      </c>
      <c r="F1634" s="165">
        <v>19.815330000000003</v>
      </c>
    </row>
    <row r="1635" spans="1:6">
      <c r="A1635" s="168" t="s">
        <v>2835</v>
      </c>
      <c r="B1635" s="123" t="s">
        <v>3263</v>
      </c>
      <c r="C1635" s="106"/>
      <c r="D1635" s="152">
        <v>1</v>
      </c>
      <c r="E1635" s="156">
        <v>15</v>
      </c>
      <c r="F1635" s="165">
        <v>19.815330000000003</v>
      </c>
    </row>
    <row r="1636" spans="1:6">
      <c r="A1636" s="168" t="s">
        <v>2835</v>
      </c>
      <c r="B1636" s="123" t="s">
        <v>3264</v>
      </c>
      <c r="C1636" s="106"/>
      <c r="D1636" s="152">
        <v>1</v>
      </c>
      <c r="E1636" s="156">
        <v>15</v>
      </c>
      <c r="F1636" s="165">
        <v>19.815330000000003</v>
      </c>
    </row>
    <row r="1637" spans="1:6">
      <c r="A1637" s="168" t="s">
        <v>2835</v>
      </c>
      <c r="B1637" s="155" t="s">
        <v>3265</v>
      </c>
      <c r="C1637" s="106"/>
      <c r="D1637" s="152">
        <v>1</v>
      </c>
      <c r="E1637" s="156">
        <v>15</v>
      </c>
      <c r="F1637" s="165">
        <v>20.393889999999999</v>
      </c>
    </row>
    <row r="1638" spans="1:6">
      <c r="A1638" s="168" t="s">
        <v>2835</v>
      </c>
      <c r="B1638" s="123" t="s">
        <v>3266</v>
      </c>
      <c r="C1638" s="106"/>
      <c r="D1638" s="152">
        <v>1</v>
      </c>
      <c r="E1638" s="156">
        <v>15</v>
      </c>
      <c r="F1638" s="165">
        <v>19.815330000000003</v>
      </c>
    </row>
    <row r="1639" spans="1:6">
      <c r="A1639" s="168" t="s">
        <v>2835</v>
      </c>
      <c r="B1639" s="123" t="s">
        <v>3267</v>
      </c>
      <c r="C1639" s="106"/>
      <c r="D1639" s="152">
        <v>1</v>
      </c>
      <c r="E1639" s="156">
        <v>15</v>
      </c>
      <c r="F1639" s="165">
        <v>19.815339999999999</v>
      </c>
    </row>
    <row r="1640" spans="1:6">
      <c r="A1640" s="168" t="s">
        <v>2835</v>
      </c>
      <c r="B1640" s="123" t="s">
        <v>3268</v>
      </c>
      <c r="C1640" s="106"/>
      <c r="D1640" s="152">
        <v>1</v>
      </c>
      <c r="E1640" s="156">
        <v>3</v>
      </c>
      <c r="F1640" s="165">
        <v>20.435110000000002</v>
      </c>
    </row>
    <row r="1641" spans="1:6">
      <c r="A1641" s="168" t="s">
        <v>2835</v>
      </c>
      <c r="B1641" s="123" t="s">
        <v>1781</v>
      </c>
      <c r="C1641" s="106"/>
      <c r="D1641" s="152">
        <v>1</v>
      </c>
      <c r="E1641" s="156">
        <v>15</v>
      </c>
      <c r="F1641" s="154">
        <v>15.661350000000001</v>
      </c>
    </row>
    <row r="1642" spans="1:6">
      <c r="A1642" s="168" t="s">
        <v>2835</v>
      </c>
      <c r="B1642" s="123" t="s">
        <v>1786</v>
      </c>
      <c r="C1642" s="106"/>
      <c r="D1642" s="152">
        <v>1</v>
      </c>
      <c r="E1642" s="156">
        <v>15</v>
      </c>
      <c r="F1642" s="154">
        <v>19.715130000000002</v>
      </c>
    </row>
    <row r="1643" spans="1:6">
      <c r="A1643" s="168" t="s">
        <v>2835</v>
      </c>
      <c r="B1643" s="123" t="s">
        <v>1788</v>
      </c>
      <c r="C1643" s="106"/>
      <c r="D1643" s="152">
        <v>1</v>
      </c>
      <c r="E1643" s="156">
        <v>15</v>
      </c>
      <c r="F1643" s="165">
        <v>14.734020000000001</v>
      </c>
    </row>
    <row r="1644" spans="1:6">
      <c r="A1644" s="168" t="s">
        <v>2835</v>
      </c>
      <c r="B1644" s="155" t="s">
        <v>1836</v>
      </c>
      <c r="C1644" s="106"/>
      <c r="D1644" s="152">
        <v>1</v>
      </c>
      <c r="E1644" s="156">
        <v>45</v>
      </c>
      <c r="F1644" s="165">
        <v>14.734020000000001</v>
      </c>
    </row>
    <row r="1645" spans="1:6">
      <c r="A1645" s="168" t="s">
        <v>2835</v>
      </c>
      <c r="B1645" s="123" t="s">
        <v>1789</v>
      </c>
      <c r="C1645" s="106"/>
      <c r="D1645" s="152">
        <v>1</v>
      </c>
      <c r="E1645" s="156">
        <v>15</v>
      </c>
      <c r="F1645" s="154">
        <v>15.7555</v>
      </c>
    </row>
    <row r="1646" spans="1:6">
      <c r="A1646" s="168" t="s">
        <v>2835</v>
      </c>
      <c r="B1646" s="123" t="s">
        <v>1843</v>
      </c>
      <c r="C1646" s="106"/>
      <c r="D1646" s="152">
        <v>1</v>
      </c>
      <c r="E1646" s="156">
        <v>15</v>
      </c>
      <c r="F1646" s="154">
        <v>15.173690000000001</v>
      </c>
    </row>
    <row r="1647" spans="1:6">
      <c r="A1647" s="168" t="s">
        <v>2835</v>
      </c>
      <c r="B1647" s="123" t="s">
        <v>1790</v>
      </c>
      <c r="C1647" s="106"/>
      <c r="D1647" s="152">
        <v>1</v>
      </c>
      <c r="E1647" s="156">
        <v>15</v>
      </c>
      <c r="F1647" s="154">
        <v>15.87429</v>
      </c>
    </row>
    <row r="1648" spans="1:6">
      <c r="A1648" s="168" t="s">
        <v>2835</v>
      </c>
      <c r="B1648" s="123" t="s">
        <v>1844</v>
      </c>
      <c r="C1648" s="106"/>
      <c r="D1648" s="152">
        <v>1</v>
      </c>
      <c r="E1648" s="156">
        <v>15</v>
      </c>
      <c r="F1648" s="154">
        <v>19.67822</v>
      </c>
    </row>
    <row r="1649" spans="1:6">
      <c r="A1649" s="168" t="s">
        <v>2835</v>
      </c>
      <c r="B1649" s="123" t="s">
        <v>1845</v>
      </c>
      <c r="C1649" s="106"/>
      <c r="D1649" s="152">
        <v>1</v>
      </c>
      <c r="E1649" s="156">
        <v>15</v>
      </c>
      <c r="F1649" s="154">
        <v>14.759499999999999</v>
      </c>
    </row>
    <row r="1650" spans="1:6">
      <c r="A1650" s="168" t="s">
        <v>2835</v>
      </c>
      <c r="B1650" s="155" t="s">
        <v>1846</v>
      </c>
      <c r="C1650" s="106"/>
      <c r="D1650" s="152">
        <v>1</v>
      </c>
      <c r="E1650" s="156">
        <v>15</v>
      </c>
      <c r="F1650" s="154">
        <v>19.67822</v>
      </c>
    </row>
    <row r="1651" spans="1:6">
      <c r="A1651" s="168" t="s">
        <v>2835</v>
      </c>
      <c r="B1651" s="123" t="s">
        <v>1847</v>
      </c>
      <c r="C1651" s="106"/>
      <c r="D1651" s="152">
        <v>1</v>
      </c>
      <c r="E1651" s="156">
        <v>15</v>
      </c>
      <c r="F1651" s="154">
        <v>19.67821</v>
      </c>
    </row>
    <row r="1652" spans="1:6">
      <c r="A1652" s="168" t="s">
        <v>2835</v>
      </c>
      <c r="B1652" s="123" t="s">
        <v>1794</v>
      </c>
      <c r="C1652" s="106"/>
      <c r="D1652" s="152">
        <v>1</v>
      </c>
      <c r="E1652" s="156">
        <v>15</v>
      </c>
      <c r="F1652" s="154">
        <v>19.67821</v>
      </c>
    </row>
    <row r="1653" spans="1:6">
      <c r="A1653" s="168" t="s">
        <v>2835</v>
      </c>
      <c r="B1653" s="123" t="s">
        <v>1849</v>
      </c>
      <c r="C1653" s="106"/>
      <c r="D1653" s="152">
        <v>1</v>
      </c>
      <c r="E1653" s="156">
        <v>15</v>
      </c>
      <c r="F1653" s="165">
        <v>15.45734</v>
      </c>
    </row>
    <row r="1654" spans="1:6">
      <c r="A1654" s="168" t="s">
        <v>2835</v>
      </c>
      <c r="B1654" s="155" t="s">
        <v>1882</v>
      </c>
      <c r="C1654" s="106"/>
      <c r="D1654" s="152">
        <v>1</v>
      </c>
      <c r="E1654" s="156">
        <v>30</v>
      </c>
      <c r="F1654" s="154">
        <v>15.1225</v>
      </c>
    </row>
    <row r="1655" spans="1:6">
      <c r="A1655" s="168" t="s">
        <v>2835</v>
      </c>
      <c r="B1655" s="123" t="s">
        <v>191</v>
      </c>
      <c r="C1655" s="106"/>
      <c r="D1655" s="152">
        <v>1</v>
      </c>
      <c r="E1655" s="156">
        <v>15</v>
      </c>
      <c r="F1655" s="165">
        <v>14.734020000000001</v>
      </c>
    </row>
    <row r="1656" spans="1:6">
      <c r="A1656" s="168" t="s">
        <v>2835</v>
      </c>
      <c r="B1656" s="123" t="s">
        <v>1851</v>
      </c>
      <c r="C1656" s="106"/>
      <c r="D1656" s="152">
        <v>1</v>
      </c>
      <c r="E1656" s="156">
        <v>15</v>
      </c>
      <c r="F1656" s="154">
        <v>15.39222</v>
      </c>
    </row>
    <row r="1657" spans="1:6">
      <c r="A1657" s="168" t="s">
        <v>2835</v>
      </c>
      <c r="B1657" s="123" t="s">
        <v>1883</v>
      </c>
      <c r="C1657" s="106"/>
      <c r="D1657" s="152">
        <v>1</v>
      </c>
      <c r="E1657" s="156">
        <v>50</v>
      </c>
      <c r="F1657" s="165">
        <v>14.734020000000001</v>
      </c>
    </row>
    <row r="1658" spans="1:6">
      <c r="A1658" s="168" t="s">
        <v>2835</v>
      </c>
      <c r="B1658" s="123" t="s">
        <v>1795</v>
      </c>
      <c r="C1658" s="106"/>
      <c r="D1658" s="152">
        <v>1</v>
      </c>
      <c r="E1658" s="156">
        <v>15</v>
      </c>
      <c r="F1658" s="154">
        <v>15.375680000000001</v>
      </c>
    </row>
    <row r="1659" spans="1:6">
      <c r="A1659" s="168" t="s">
        <v>2835</v>
      </c>
      <c r="B1659" s="123" t="s">
        <v>1853</v>
      </c>
      <c r="C1659" s="106"/>
      <c r="D1659" s="152">
        <v>1</v>
      </c>
      <c r="E1659" s="156">
        <v>15</v>
      </c>
      <c r="F1659" s="165">
        <v>14.734020000000001</v>
      </c>
    </row>
    <row r="1660" spans="1:6">
      <c r="A1660" s="168" t="s">
        <v>2835</v>
      </c>
      <c r="B1660" s="123" t="s">
        <v>1873</v>
      </c>
      <c r="C1660" s="106"/>
      <c r="D1660" s="152">
        <v>1</v>
      </c>
      <c r="E1660" s="156">
        <v>15</v>
      </c>
      <c r="F1660" s="165">
        <v>14.734020000000001</v>
      </c>
    </row>
    <row r="1661" spans="1:6">
      <c r="A1661" s="168" t="s">
        <v>2835</v>
      </c>
      <c r="B1661" s="123" t="s">
        <v>103</v>
      </c>
      <c r="C1661" s="106"/>
      <c r="D1661" s="152">
        <v>1</v>
      </c>
      <c r="E1661" s="156">
        <v>40</v>
      </c>
      <c r="F1661" s="105">
        <v>15.026969999999999</v>
      </c>
    </row>
    <row r="1662" spans="1:6">
      <c r="A1662" s="168" t="s">
        <v>2835</v>
      </c>
      <c r="B1662" s="123" t="s">
        <v>1799</v>
      </c>
      <c r="C1662" s="106"/>
      <c r="D1662" s="152">
        <v>1</v>
      </c>
      <c r="E1662" s="156">
        <v>15</v>
      </c>
      <c r="F1662" s="154">
        <v>14.759499999999999</v>
      </c>
    </row>
    <row r="1663" spans="1:6">
      <c r="A1663" s="168" t="s">
        <v>2835</v>
      </c>
      <c r="B1663" s="123" t="s">
        <v>1800</v>
      </c>
      <c r="C1663" s="106"/>
      <c r="D1663" s="152">
        <v>1</v>
      </c>
      <c r="E1663" s="156">
        <v>15</v>
      </c>
      <c r="F1663" s="154">
        <v>14.800799999999999</v>
      </c>
    </row>
    <row r="1664" spans="1:6">
      <c r="A1664" s="168" t="s">
        <v>2835</v>
      </c>
      <c r="B1664" s="123" t="s">
        <v>1884</v>
      </c>
      <c r="C1664" s="106"/>
      <c r="D1664" s="152">
        <v>1</v>
      </c>
      <c r="E1664" s="156">
        <v>30</v>
      </c>
      <c r="F1664" s="154">
        <v>15.583530000000001</v>
      </c>
    </row>
    <row r="1665" spans="1:6">
      <c r="A1665" s="168" t="s">
        <v>2835</v>
      </c>
      <c r="B1665" s="155" t="s">
        <v>1855</v>
      </c>
      <c r="C1665" s="106"/>
      <c r="D1665" s="152">
        <v>1</v>
      </c>
      <c r="E1665" s="156">
        <v>15</v>
      </c>
      <c r="F1665" s="154">
        <v>17.817810000000001</v>
      </c>
    </row>
    <row r="1666" spans="1:6">
      <c r="A1666" s="168" t="s">
        <v>2835</v>
      </c>
      <c r="B1666" s="123" t="s">
        <v>1802</v>
      </c>
      <c r="C1666" s="106"/>
      <c r="D1666" s="152">
        <v>1</v>
      </c>
      <c r="E1666" s="156">
        <v>15</v>
      </c>
      <c r="F1666" s="154">
        <v>46.59657</v>
      </c>
    </row>
    <row r="1667" spans="1:6">
      <c r="A1667" s="168" t="s">
        <v>2835</v>
      </c>
      <c r="B1667" s="123" t="s">
        <v>1803</v>
      </c>
      <c r="C1667" s="106"/>
      <c r="D1667" s="152">
        <v>1</v>
      </c>
      <c r="E1667" s="156">
        <v>15</v>
      </c>
      <c r="F1667" s="154">
        <v>14.80081</v>
      </c>
    </row>
    <row r="1668" spans="1:6">
      <c r="A1668" s="168" t="s">
        <v>2835</v>
      </c>
      <c r="B1668" s="155" t="s">
        <v>1804</v>
      </c>
      <c r="C1668" s="106"/>
      <c r="D1668" s="152">
        <v>1</v>
      </c>
      <c r="E1668" s="156">
        <v>15</v>
      </c>
      <c r="F1668" s="154">
        <v>15.285729999999999</v>
      </c>
    </row>
    <row r="1669" spans="1:6">
      <c r="A1669" s="168" t="s">
        <v>2835</v>
      </c>
      <c r="B1669" s="123" t="s">
        <v>1856</v>
      </c>
      <c r="C1669" s="106"/>
      <c r="D1669" s="152">
        <v>1</v>
      </c>
      <c r="E1669" s="156">
        <v>15</v>
      </c>
      <c r="F1669" s="154">
        <v>15.73291</v>
      </c>
    </row>
    <row r="1670" spans="1:6">
      <c r="A1670" s="168" t="s">
        <v>2835</v>
      </c>
      <c r="B1670" s="123" t="s">
        <v>1806</v>
      </c>
      <c r="C1670" s="106"/>
      <c r="D1670" s="152">
        <v>1</v>
      </c>
      <c r="E1670" s="156">
        <v>15</v>
      </c>
      <c r="F1670" s="154">
        <v>15.28111</v>
      </c>
    </row>
    <row r="1671" spans="1:6">
      <c r="A1671" s="168" t="s">
        <v>2835</v>
      </c>
      <c r="B1671" s="123" t="s">
        <v>1808</v>
      </c>
      <c r="C1671" s="106"/>
      <c r="D1671" s="152">
        <v>1</v>
      </c>
      <c r="E1671" s="156">
        <v>15</v>
      </c>
      <c r="F1671" s="154">
        <v>15.529200000000001</v>
      </c>
    </row>
    <row r="1672" spans="1:6">
      <c r="A1672" s="168" t="s">
        <v>2835</v>
      </c>
      <c r="B1672" s="155" t="s">
        <v>1810</v>
      </c>
      <c r="C1672" s="106"/>
      <c r="D1672" s="152">
        <v>1</v>
      </c>
      <c r="E1672" s="156">
        <v>9</v>
      </c>
      <c r="F1672" s="154">
        <v>14.944090000000001</v>
      </c>
    </row>
    <row r="1673" spans="1:6">
      <c r="A1673" s="168" t="s">
        <v>2835</v>
      </c>
      <c r="B1673" s="123" t="s">
        <v>1811</v>
      </c>
      <c r="C1673" s="106"/>
      <c r="D1673" s="152">
        <v>1</v>
      </c>
      <c r="E1673" s="156">
        <v>15</v>
      </c>
      <c r="F1673" s="105">
        <v>15.476510000000001</v>
      </c>
    </row>
    <row r="1674" spans="1:6">
      <c r="A1674" s="168" t="s">
        <v>2835</v>
      </c>
      <c r="B1674" s="155" t="s">
        <v>126</v>
      </c>
      <c r="C1674" s="106"/>
      <c r="D1674" s="152">
        <v>1</v>
      </c>
      <c r="E1674" s="156">
        <v>50</v>
      </c>
      <c r="F1674" s="154">
        <v>14.657500000000001</v>
      </c>
    </row>
    <row r="1675" spans="1:6">
      <c r="A1675" s="168" t="s">
        <v>2835</v>
      </c>
      <c r="B1675" s="123" t="s">
        <v>1813</v>
      </c>
      <c r="C1675" s="106"/>
      <c r="D1675" s="152">
        <v>1</v>
      </c>
      <c r="E1675" s="156">
        <v>10</v>
      </c>
      <c r="F1675" s="154">
        <v>15.506600000000001</v>
      </c>
    </row>
    <row r="1676" spans="1:6">
      <c r="A1676" s="168" t="s">
        <v>2835</v>
      </c>
      <c r="B1676" s="123" t="s">
        <v>3269</v>
      </c>
      <c r="C1676" s="106"/>
      <c r="D1676" s="152">
        <v>1</v>
      </c>
      <c r="E1676" s="156">
        <v>15</v>
      </c>
      <c r="F1676" s="154">
        <v>14.80081</v>
      </c>
    </row>
    <row r="1677" spans="1:6">
      <c r="A1677" s="168" t="s">
        <v>2835</v>
      </c>
      <c r="B1677" s="123" t="s">
        <v>1814</v>
      </c>
      <c r="C1677" s="106"/>
      <c r="D1677" s="152">
        <v>1</v>
      </c>
      <c r="E1677" s="156">
        <v>15</v>
      </c>
      <c r="F1677" s="154">
        <v>14.71902</v>
      </c>
    </row>
    <row r="1678" spans="1:6">
      <c r="A1678" s="168" t="s">
        <v>2835</v>
      </c>
      <c r="B1678" s="123" t="s">
        <v>1815</v>
      </c>
      <c r="C1678" s="106"/>
      <c r="D1678" s="152">
        <v>1</v>
      </c>
      <c r="E1678" s="156">
        <v>15</v>
      </c>
      <c r="F1678" s="154">
        <v>14.71902</v>
      </c>
    </row>
    <row r="1679" spans="1:6">
      <c r="A1679" s="168" t="s">
        <v>2835</v>
      </c>
      <c r="B1679" s="123" t="s">
        <v>1816</v>
      </c>
      <c r="C1679" s="106"/>
      <c r="D1679" s="152">
        <v>1</v>
      </c>
      <c r="E1679" s="156">
        <v>15</v>
      </c>
      <c r="F1679" s="165">
        <v>15.486280000000001</v>
      </c>
    </row>
    <row r="1680" spans="1:6">
      <c r="A1680" s="168" t="s">
        <v>2835</v>
      </c>
      <c r="B1680" s="155" t="s">
        <v>1861</v>
      </c>
      <c r="C1680" s="106"/>
      <c r="D1680" s="152">
        <v>1</v>
      </c>
      <c r="E1680" s="156">
        <v>15</v>
      </c>
      <c r="F1680" s="165">
        <v>15.476510000000001</v>
      </c>
    </row>
    <row r="1681" spans="1:6">
      <c r="A1681" s="168" t="s">
        <v>2835</v>
      </c>
      <c r="B1681" s="123" t="s">
        <v>1862</v>
      </c>
      <c r="C1681" s="106"/>
      <c r="D1681" s="152">
        <v>1</v>
      </c>
      <c r="E1681" s="156">
        <v>45</v>
      </c>
      <c r="F1681" s="154">
        <v>15.270160000000001</v>
      </c>
    </row>
    <row r="1682" spans="1:6">
      <c r="A1682" s="168" t="s">
        <v>2835</v>
      </c>
      <c r="B1682" s="123" t="s">
        <v>1863</v>
      </c>
      <c r="C1682" s="106"/>
      <c r="D1682" s="152">
        <v>1</v>
      </c>
      <c r="E1682" s="156">
        <v>50</v>
      </c>
      <c r="F1682" s="154">
        <v>15.091089999999999</v>
      </c>
    </row>
    <row r="1683" spans="1:6">
      <c r="A1683" s="168" t="s">
        <v>2835</v>
      </c>
      <c r="B1683" s="123" t="s">
        <v>1865</v>
      </c>
      <c r="C1683" s="106"/>
      <c r="D1683" s="152">
        <v>1</v>
      </c>
      <c r="E1683" s="156">
        <v>15</v>
      </c>
      <c r="F1683" s="154">
        <v>14.734020000000001</v>
      </c>
    </row>
    <row r="1684" spans="1:6">
      <c r="A1684" s="168" t="s">
        <v>2835</v>
      </c>
      <c r="B1684" s="123" t="s">
        <v>1817</v>
      </c>
      <c r="C1684" s="106"/>
      <c r="D1684" s="152">
        <v>1</v>
      </c>
      <c r="E1684" s="156">
        <v>15</v>
      </c>
      <c r="F1684" s="165">
        <v>14.734020000000001</v>
      </c>
    </row>
    <row r="1685" spans="1:6">
      <c r="A1685" s="168" t="s">
        <v>2835</v>
      </c>
      <c r="B1685" s="123" t="s">
        <v>1874</v>
      </c>
      <c r="C1685" s="106"/>
      <c r="D1685" s="152">
        <v>1</v>
      </c>
      <c r="E1685" s="156">
        <v>10</v>
      </c>
      <c r="F1685" s="165">
        <v>14.734020000000001</v>
      </c>
    </row>
    <row r="1686" spans="1:6">
      <c r="A1686" s="168" t="s">
        <v>2835</v>
      </c>
      <c r="B1686" s="123" t="s">
        <v>1819</v>
      </c>
      <c r="C1686" s="106"/>
      <c r="D1686" s="152">
        <v>1</v>
      </c>
      <c r="E1686" s="156">
        <v>10</v>
      </c>
      <c r="F1686" s="154">
        <v>14.734020000000001</v>
      </c>
    </row>
    <row r="1687" spans="1:6">
      <c r="A1687" s="168" t="s">
        <v>2835</v>
      </c>
      <c r="B1687" s="123" t="s">
        <v>1888</v>
      </c>
      <c r="C1687" s="106"/>
      <c r="D1687" s="152">
        <v>1</v>
      </c>
      <c r="E1687" s="156">
        <v>50</v>
      </c>
      <c r="F1687" s="165">
        <v>14.734020000000001</v>
      </c>
    </row>
    <row r="1688" spans="1:6">
      <c r="A1688" s="168" t="s">
        <v>2835</v>
      </c>
      <c r="B1688" s="123" t="s">
        <v>1876</v>
      </c>
      <c r="C1688" s="106"/>
      <c r="D1688" s="152">
        <v>1</v>
      </c>
      <c r="E1688" s="156">
        <v>15</v>
      </c>
      <c r="F1688" s="165">
        <v>14.734020000000001</v>
      </c>
    </row>
    <row r="1689" spans="1:6">
      <c r="A1689" s="168" t="s">
        <v>2835</v>
      </c>
      <c r="B1689" s="123" t="s">
        <v>1866</v>
      </c>
      <c r="C1689" s="106"/>
      <c r="D1689" s="152">
        <v>1</v>
      </c>
      <c r="E1689" s="156">
        <v>15</v>
      </c>
      <c r="F1689" s="165">
        <v>14.734020000000001</v>
      </c>
    </row>
    <row r="1690" spans="1:6">
      <c r="A1690" s="168" t="s">
        <v>2835</v>
      </c>
      <c r="B1690" s="123" t="s">
        <v>1867</v>
      </c>
      <c r="C1690" s="106"/>
      <c r="D1690" s="152">
        <v>1</v>
      </c>
      <c r="E1690" s="156">
        <v>15</v>
      </c>
      <c r="F1690" s="165">
        <v>29.669619999999998</v>
      </c>
    </row>
    <row r="1691" spans="1:6">
      <c r="A1691" s="168" t="s">
        <v>2835</v>
      </c>
      <c r="B1691" s="123" t="s">
        <v>1820</v>
      </c>
      <c r="C1691" s="106"/>
      <c r="D1691" s="152">
        <v>1</v>
      </c>
      <c r="E1691" s="156">
        <v>15</v>
      </c>
      <c r="F1691" s="165">
        <v>15.052940000000001</v>
      </c>
    </row>
    <row r="1692" spans="1:6">
      <c r="A1692" s="168" t="s">
        <v>2835</v>
      </c>
      <c r="B1692" s="123" t="s">
        <v>1877</v>
      </c>
      <c r="C1692" s="106"/>
      <c r="D1692" s="152">
        <v>1</v>
      </c>
      <c r="E1692" s="156">
        <v>15</v>
      </c>
      <c r="F1692" s="165">
        <v>16.221520000000002</v>
      </c>
    </row>
    <row r="1693" spans="1:6">
      <c r="A1693" s="168" t="s">
        <v>2835</v>
      </c>
      <c r="B1693" s="123" t="s">
        <v>1821</v>
      </c>
      <c r="C1693" s="106"/>
      <c r="D1693" s="152">
        <v>1</v>
      </c>
      <c r="E1693" s="156">
        <v>15</v>
      </c>
      <c r="F1693" s="165">
        <v>14.734020000000001</v>
      </c>
    </row>
    <row r="1694" spans="1:6">
      <c r="A1694" s="168" t="s">
        <v>2835</v>
      </c>
      <c r="B1694" s="123" t="s">
        <v>1889</v>
      </c>
      <c r="C1694" s="106"/>
      <c r="D1694" s="152">
        <v>1</v>
      </c>
      <c r="E1694" s="156">
        <v>5</v>
      </c>
      <c r="F1694" s="154">
        <v>11.067350000000001</v>
      </c>
    </row>
    <row r="1695" spans="1:6">
      <c r="A1695" s="168" t="s">
        <v>2835</v>
      </c>
      <c r="B1695" s="123" t="s">
        <v>1878</v>
      </c>
      <c r="C1695" s="106"/>
      <c r="D1695" s="152">
        <v>1</v>
      </c>
      <c r="E1695" s="156">
        <v>15</v>
      </c>
      <c r="F1695" s="154">
        <v>15.1905</v>
      </c>
    </row>
    <row r="1696" spans="1:6">
      <c r="A1696" s="168" t="s">
        <v>2835</v>
      </c>
      <c r="B1696" s="123" t="s">
        <v>1893</v>
      </c>
      <c r="C1696" s="106"/>
      <c r="D1696" s="152">
        <v>1</v>
      </c>
      <c r="E1696" s="156">
        <v>15</v>
      </c>
      <c r="F1696" s="154">
        <v>15.221030000000001</v>
      </c>
    </row>
    <row r="1697" spans="1:6">
      <c r="A1697" s="168" t="s">
        <v>2835</v>
      </c>
      <c r="B1697" s="123" t="s">
        <v>1869</v>
      </c>
      <c r="C1697" s="106"/>
      <c r="D1697" s="152">
        <v>1</v>
      </c>
      <c r="E1697" s="156">
        <v>15</v>
      </c>
      <c r="F1697" s="165">
        <v>41.132570000000001</v>
      </c>
    </row>
    <row r="1698" spans="1:6">
      <c r="A1698" s="168" t="s">
        <v>2835</v>
      </c>
      <c r="B1698" s="123" t="s">
        <v>1870</v>
      </c>
      <c r="C1698" s="106"/>
      <c r="D1698" s="152">
        <v>1</v>
      </c>
      <c r="E1698" s="156">
        <v>15</v>
      </c>
      <c r="F1698" s="154">
        <v>15.560870000000001</v>
      </c>
    </row>
    <row r="1699" spans="1:6">
      <c r="A1699" s="168" t="s">
        <v>2835</v>
      </c>
      <c r="B1699" s="123" t="s">
        <v>1890</v>
      </c>
      <c r="C1699" s="174"/>
      <c r="D1699" s="152">
        <v>1</v>
      </c>
      <c r="E1699" s="156">
        <v>50</v>
      </c>
      <c r="F1699" s="165">
        <v>14.734020000000001</v>
      </c>
    </row>
    <row r="1700" spans="1:6">
      <c r="A1700" s="168" t="s">
        <v>2835</v>
      </c>
      <c r="B1700" s="123" t="s">
        <v>1824</v>
      </c>
      <c r="C1700" s="174"/>
      <c r="D1700" s="152">
        <v>1</v>
      </c>
      <c r="E1700" s="156">
        <v>15</v>
      </c>
      <c r="F1700" s="165">
        <v>15.50142</v>
      </c>
    </row>
    <row r="1701" spans="1:6">
      <c r="A1701" s="168" t="s">
        <v>2835</v>
      </c>
      <c r="B1701" s="123" t="s">
        <v>1828</v>
      </c>
      <c r="C1701" s="174"/>
      <c r="D1701" s="152">
        <v>1</v>
      </c>
      <c r="E1701" s="156">
        <v>15</v>
      </c>
      <c r="F1701" s="154">
        <v>15.835520000000001</v>
      </c>
    </row>
    <row r="1702" spans="1:6">
      <c r="A1702" s="168" t="s">
        <v>2835</v>
      </c>
      <c r="B1702" s="123" t="s">
        <v>1829</v>
      </c>
      <c r="C1702" s="174"/>
      <c r="D1702" s="152">
        <v>1</v>
      </c>
      <c r="E1702" s="156">
        <v>15</v>
      </c>
      <c r="F1702" s="154">
        <v>14.734020000000001</v>
      </c>
    </row>
    <row r="1703" spans="1:6">
      <c r="A1703" s="168" t="s">
        <v>2835</v>
      </c>
      <c r="B1703" s="123" t="s">
        <v>1830</v>
      </c>
      <c r="C1703" s="174"/>
      <c r="D1703" s="152">
        <v>1</v>
      </c>
      <c r="E1703" s="156">
        <v>15</v>
      </c>
      <c r="F1703" s="154">
        <v>14.734020000000001</v>
      </c>
    </row>
    <row r="1704" spans="1:6">
      <c r="A1704" s="168" t="s">
        <v>2835</v>
      </c>
      <c r="B1704" s="123" t="s">
        <v>1872</v>
      </c>
      <c r="C1704" s="174"/>
      <c r="D1704" s="152">
        <v>1</v>
      </c>
      <c r="E1704" s="156">
        <v>15</v>
      </c>
      <c r="F1704" s="154">
        <v>14.734020000000001</v>
      </c>
    </row>
    <row r="1705" spans="1:6">
      <c r="A1705" s="168" t="s">
        <v>2835</v>
      </c>
      <c r="B1705" s="123" t="s">
        <v>1831</v>
      </c>
      <c r="C1705" s="174"/>
      <c r="D1705" s="152">
        <v>1</v>
      </c>
      <c r="E1705" s="156">
        <v>15</v>
      </c>
      <c r="F1705" s="165">
        <v>15.38096</v>
      </c>
    </row>
    <row r="1706" spans="1:6">
      <c r="A1706" s="168" t="s">
        <v>2835</v>
      </c>
      <c r="B1706" s="123" t="s">
        <v>1832</v>
      </c>
      <c r="C1706" s="174"/>
      <c r="D1706" s="152">
        <v>1</v>
      </c>
      <c r="E1706" s="156">
        <v>15</v>
      </c>
      <c r="F1706" s="154">
        <v>15.431509999999999</v>
      </c>
    </row>
    <row r="1707" spans="1:6">
      <c r="A1707" s="168" t="s">
        <v>2835</v>
      </c>
      <c r="B1707" s="123" t="s">
        <v>1833</v>
      </c>
      <c r="C1707" s="174"/>
      <c r="D1707" s="152">
        <v>1</v>
      </c>
      <c r="E1707" s="156">
        <v>5</v>
      </c>
      <c r="F1707" s="165">
        <v>14.734020000000001</v>
      </c>
    </row>
    <row r="1708" spans="1:6">
      <c r="A1708" s="168" t="s">
        <v>2835</v>
      </c>
      <c r="B1708" s="123" t="s">
        <v>1834</v>
      </c>
      <c r="C1708" s="174"/>
      <c r="D1708" s="152">
        <v>1</v>
      </c>
      <c r="E1708" s="156">
        <v>15</v>
      </c>
      <c r="F1708" s="165">
        <v>15.06667</v>
      </c>
    </row>
    <row r="1709" spans="1:6" ht="63">
      <c r="A1709" s="169"/>
      <c r="B1709" s="170" t="s">
        <v>3270</v>
      </c>
      <c r="C1709" s="167">
        <v>0.4</v>
      </c>
      <c r="D1709" s="83">
        <f>SUM(D1710:D1719)</f>
        <v>10</v>
      </c>
      <c r="E1709" s="83">
        <f>SUM(E1710:E1719)</f>
        <v>1565.1399999999999</v>
      </c>
      <c r="F1709" s="91">
        <f>SUM(F1710:F1719)</f>
        <v>175.89377999999999</v>
      </c>
    </row>
    <row r="1710" spans="1:6">
      <c r="A1710" s="168" t="s">
        <v>3271</v>
      </c>
      <c r="B1710" s="171" t="s">
        <v>3272</v>
      </c>
      <c r="C1710" s="174"/>
      <c r="D1710" s="175">
        <v>1</v>
      </c>
      <c r="E1710" s="172">
        <v>250</v>
      </c>
      <c r="F1710" s="176">
        <v>12.745049999999999</v>
      </c>
    </row>
    <row r="1711" spans="1:6">
      <c r="A1711" s="168" t="s">
        <v>3271</v>
      </c>
      <c r="B1711" s="171" t="s">
        <v>3273</v>
      </c>
      <c r="C1711" s="174"/>
      <c r="D1711" s="175">
        <v>1</v>
      </c>
      <c r="E1711" s="172">
        <v>130</v>
      </c>
      <c r="F1711" s="176">
        <v>19.12828</v>
      </c>
    </row>
    <row r="1712" spans="1:6">
      <c r="A1712" s="168" t="s">
        <v>3271</v>
      </c>
      <c r="B1712" s="171" t="s">
        <v>286</v>
      </c>
      <c r="C1712" s="174"/>
      <c r="D1712" s="175">
        <v>1</v>
      </c>
      <c r="E1712" s="177">
        <v>150</v>
      </c>
      <c r="F1712" s="176">
        <v>12.745049999999999</v>
      </c>
    </row>
    <row r="1713" spans="1:6">
      <c r="A1713" s="168" t="s">
        <v>3271</v>
      </c>
      <c r="B1713" s="171" t="s">
        <v>1879</v>
      </c>
      <c r="C1713" s="174"/>
      <c r="D1713" s="175">
        <v>1</v>
      </c>
      <c r="E1713" s="177">
        <v>70</v>
      </c>
      <c r="F1713" s="178">
        <v>12.745049999999999</v>
      </c>
    </row>
    <row r="1714" spans="1:6">
      <c r="A1714" s="168" t="s">
        <v>3271</v>
      </c>
      <c r="B1714" s="171" t="s">
        <v>1850</v>
      </c>
      <c r="C1714" s="174"/>
      <c r="D1714" s="175">
        <v>1</v>
      </c>
      <c r="E1714" s="177">
        <v>149</v>
      </c>
      <c r="F1714" s="179">
        <v>12.745049999999999</v>
      </c>
    </row>
    <row r="1715" spans="1:6">
      <c r="A1715" s="168" t="s">
        <v>3271</v>
      </c>
      <c r="B1715" s="171" t="s">
        <v>174</v>
      </c>
      <c r="C1715" s="174"/>
      <c r="D1715" s="180">
        <v>1</v>
      </c>
      <c r="E1715" s="177">
        <v>150</v>
      </c>
      <c r="F1715" s="179">
        <v>12.745049999999999</v>
      </c>
    </row>
    <row r="1716" spans="1:6">
      <c r="A1716" s="168" t="s">
        <v>3271</v>
      </c>
      <c r="B1716" s="171" t="s">
        <v>1898</v>
      </c>
      <c r="C1716" s="174"/>
      <c r="D1716" s="175">
        <v>1</v>
      </c>
      <c r="E1716" s="177">
        <v>96.14</v>
      </c>
      <c r="F1716" s="178">
        <v>12.745049999999999</v>
      </c>
    </row>
    <row r="1717" spans="1:6">
      <c r="A1717" s="168" t="s">
        <v>3271</v>
      </c>
      <c r="B1717" s="171" t="s">
        <v>1899</v>
      </c>
      <c r="C1717" s="174"/>
      <c r="D1717" s="181">
        <v>1</v>
      </c>
      <c r="E1717" s="177">
        <v>150</v>
      </c>
      <c r="F1717" s="182">
        <v>40.147599999999997</v>
      </c>
    </row>
    <row r="1718" spans="1:6">
      <c r="A1718" s="168" t="s">
        <v>3271</v>
      </c>
      <c r="B1718" s="171" t="s">
        <v>1857</v>
      </c>
      <c r="C1718" s="174"/>
      <c r="D1718" s="175">
        <v>1</v>
      </c>
      <c r="E1718" s="177">
        <v>150</v>
      </c>
      <c r="F1718" s="176">
        <v>14.657500000000001</v>
      </c>
    </row>
    <row r="1719" spans="1:6">
      <c r="A1719" s="168" t="s">
        <v>3271</v>
      </c>
      <c r="B1719" s="171" t="s">
        <v>1901</v>
      </c>
      <c r="C1719" s="174"/>
      <c r="D1719" s="175">
        <v>1</v>
      </c>
      <c r="E1719" s="177">
        <v>270</v>
      </c>
      <c r="F1719" s="179">
        <v>25.490099999999998</v>
      </c>
    </row>
    <row r="1720" spans="1:6" ht="63">
      <c r="A1720" s="166"/>
      <c r="B1720" s="170" t="s">
        <v>3274</v>
      </c>
      <c r="C1720" s="167">
        <v>10</v>
      </c>
      <c r="D1720" s="83">
        <f>SUM(D1721:D1722)</f>
        <v>2</v>
      </c>
      <c r="E1720" s="83">
        <f>SUM(E1721:E1722)</f>
        <v>750</v>
      </c>
      <c r="F1720" s="91">
        <f>SUM(F1721:F1722)</f>
        <v>300.88896999999997</v>
      </c>
    </row>
    <row r="1721" spans="1:6">
      <c r="A1721" s="168" t="s">
        <v>3275</v>
      </c>
      <c r="B1721" s="171" t="s">
        <v>3276</v>
      </c>
      <c r="C1721" s="174"/>
      <c r="D1721" s="180">
        <v>1</v>
      </c>
      <c r="E1721" s="183">
        <v>600</v>
      </c>
      <c r="F1721" s="184">
        <v>288.14391999999998</v>
      </c>
    </row>
    <row r="1722" spans="1:6">
      <c r="A1722" s="168" t="s">
        <v>3275</v>
      </c>
      <c r="B1722" s="171" t="s">
        <v>1911</v>
      </c>
      <c r="C1722" s="174"/>
      <c r="D1722" s="175">
        <v>1</v>
      </c>
      <c r="E1722" s="183">
        <v>150</v>
      </c>
      <c r="F1722" s="176">
        <v>12.745049999999999</v>
      </c>
    </row>
    <row r="1723" spans="1:6">
      <c r="A1723" s="168"/>
      <c r="B1723" s="168"/>
      <c r="C1723" s="174"/>
      <c r="D1723" s="81"/>
      <c r="E1723" s="81"/>
      <c r="F1723" s="173"/>
    </row>
    <row r="1724" spans="1:6">
      <c r="A1724" s="168"/>
      <c r="B1724" s="168"/>
      <c r="C1724" s="174"/>
      <c r="D1724" s="81"/>
      <c r="E1724" s="81"/>
      <c r="F1724" s="173"/>
    </row>
    <row r="1725" spans="1:6">
      <c r="A1725" s="168"/>
      <c r="B1725" s="168"/>
      <c r="C1725" s="174"/>
      <c r="D1725" s="81"/>
      <c r="E1725" s="81"/>
      <c r="F1725" s="173"/>
    </row>
    <row r="1726" spans="1:6">
      <c r="A1726" s="168"/>
      <c r="B1726" s="168"/>
      <c r="C1726" s="106"/>
      <c r="D1726" s="81"/>
      <c r="E1726" s="81"/>
      <c r="F1726" s="173"/>
    </row>
    <row r="1727" spans="1:6">
      <c r="A1727" s="168"/>
      <c r="B1727" s="168"/>
      <c r="C1727" s="106"/>
      <c r="D1727" s="81"/>
      <c r="E1727" s="81"/>
      <c r="F1727" s="173"/>
    </row>
    <row r="1728" spans="1:6">
      <c r="A1728" s="168"/>
      <c r="B1728" s="168"/>
      <c r="C1728" s="106"/>
      <c r="D1728" s="81"/>
      <c r="E1728" s="81"/>
      <c r="F1728" s="173"/>
    </row>
    <row r="1729" spans="1:6">
      <c r="A1729" s="168"/>
      <c r="B1729" s="168"/>
      <c r="C1729" s="106"/>
      <c r="D1729" s="81"/>
      <c r="E1729" s="81"/>
      <c r="F1729" s="173"/>
    </row>
    <row r="1730" spans="1:6">
      <c r="A1730" s="168"/>
      <c r="B1730" s="168"/>
      <c r="C1730" s="106"/>
      <c r="D1730" s="81"/>
      <c r="E1730" s="81"/>
      <c r="F1730" s="173"/>
    </row>
    <row r="1731" spans="1:6">
      <c r="A1731" s="168"/>
      <c r="B1731" s="168"/>
      <c r="C1731" s="106"/>
      <c r="D1731" s="81"/>
      <c r="E1731" s="81"/>
      <c r="F1731" s="173"/>
    </row>
    <row r="1732" spans="1:6">
      <c r="A1732" s="168"/>
      <c r="B1732" s="168"/>
      <c r="C1732" s="106"/>
      <c r="D1732" s="81"/>
      <c r="E1732" s="81"/>
      <c r="F1732" s="173"/>
    </row>
    <row r="1733" spans="1:6">
      <c r="A1733" s="168"/>
      <c r="B1733" s="168"/>
      <c r="C1733" s="106"/>
      <c r="D1733" s="81"/>
      <c r="E1733" s="81"/>
      <c r="F1733" s="173"/>
    </row>
    <row r="1734" spans="1:6">
      <c r="A1734" s="168"/>
      <c r="B1734" s="168"/>
      <c r="C1734" s="106"/>
      <c r="D1734" s="81"/>
      <c r="E1734" s="81"/>
      <c r="F1734" s="173"/>
    </row>
    <row r="1735" spans="1:6">
      <c r="A1735" s="168"/>
      <c r="B1735" s="168"/>
      <c r="C1735" s="106"/>
      <c r="D1735" s="81"/>
      <c r="E1735" s="81"/>
      <c r="F1735" s="173"/>
    </row>
    <row r="1736" spans="1:6">
      <c r="A1736" s="168"/>
      <c r="B1736" s="168"/>
      <c r="C1736" s="106"/>
      <c r="D1736" s="81"/>
      <c r="E1736" s="81"/>
      <c r="F1736" s="173"/>
    </row>
  </sheetData>
  <mergeCells count="2">
    <mergeCell ref="E1:F1"/>
    <mergeCell ref="A2:F2"/>
  </mergeCell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A26"/>
  <sheetViews>
    <sheetView tabSelected="1" view="pageBreakPreview" zoomScale="130" zoomScaleNormal="100" zoomScaleSheetLayoutView="130" workbookViewId="0">
      <selection activeCell="A10" sqref="A10:DA10"/>
    </sheetView>
  </sheetViews>
  <sheetFormatPr defaultColWidth="0.85546875" defaultRowHeight="5.65" customHeight="1"/>
  <cols>
    <col min="1" max="64" width="0.85546875" style="189"/>
    <col min="65" max="65" width="3.7109375" style="189" customWidth="1"/>
    <col min="66" max="66" width="0.85546875" style="189"/>
    <col min="67" max="67" width="1.5703125" style="189" customWidth="1"/>
    <col min="68" max="69" width="0.85546875" style="189"/>
    <col min="70" max="70" width="0.85546875" style="189" customWidth="1"/>
    <col min="71" max="73" width="0.85546875" style="189"/>
    <col min="74" max="74" width="0.85546875" style="189" customWidth="1"/>
    <col min="75" max="86" width="0.85546875" style="189"/>
    <col min="87" max="87" width="0.85546875" style="189" customWidth="1"/>
    <col min="88" max="88" width="1.7109375" style="189" customWidth="1"/>
    <col min="89" max="89" width="4.5703125" style="189" customWidth="1"/>
    <col min="90" max="95" width="0.85546875" style="189"/>
    <col min="96" max="96" width="1.5703125" style="189" customWidth="1"/>
    <col min="97" max="97" width="4.28515625" style="189" customWidth="1"/>
    <col min="98" max="320" width="0.85546875" style="189"/>
    <col min="321" max="321" width="3.7109375" style="189" customWidth="1"/>
    <col min="322" max="322" width="0.85546875" style="189"/>
    <col min="323" max="323" width="1.5703125" style="189" customWidth="1"/>
    <col min="324" max="325" width="0.85546875" style="189"/>
    <col min="326" max="326" width="0.85546875" style="189" customWidth="1"/>
    <col min="327" max="329" width="0.85546875" style="189"/>
    <col min="330" max="330" width="0.85546875" style="189" customWidth="1"/>
    <col min="331" max="342" width="0.85546875" style="189"/>
    <col min="343" max="343" width="0.85546875" style="189" customWidth="1"/>
    <col min="344" max="344" width="1.7109375" style="189" customWidth="1"/>
    <col min="345" max="345" width="4.5703125" style="189" customWidth="1"/>
    <col min="346" max="351" width="0.85546875" style="189"/>
    <col min="352" max="352" width="1.5703125" style="189" customWidth="1"/>
    <col min="353" max="353" width="4.28515625" style="189" customWidth="1"/>
    <col min="354" max="576" width="0.85546875" style="189"/>
    <col min="577" max="577" width="3.7109375" style="189" customWidth="1"/>
    <col min="578" max="578" width="0.85546875" style="189"/>
    <col min="579" max="579" width="1.5703125" style="189" customWidth="1"/>
    <col min="580" max="581" width="0.85546875" style="189"/>
    <col min="582" max="582" width="0.85546875" style="189" customWidth="1"/>
    <col min="583" max="585" width="0.85546875" style="189"/>
    <col min="586" max="586" width="0.85546875" style="189" customWidth="1"/>
    <col min="587" max="598" width="0.85546875" style="189"/>
    <col min="599" max="599" width="0.85546875" style="189" customWidth="1"/>
    <col min="600" max="600" width="1.7109375" style="189" customWidth="1"/>
    <col min="601" max="601" width="4.5703125" style="189" customWidth="1"/>
    <col min="602" max="607" width="0.85546875" style="189"/>
    <col min="608" max="608" width="1.5703125" style="189" customWidth="1"/>
    <col min="609" max="609" width="4.28515625" style="189" customWidth="1"/>
    <col min="610" max="832" width="0.85546875" style="189"/>
    <col min="833" max="833" width="3.7109375" style="189" customWidth="1"/>
    <col min="834" max="834" width="0.85546875" style="189"/>
    <col min="835" max="835" width="1.5703125" style="189" customWidth="1"/>
    <col min="836" max="837" width="0.85546875" style="189"/>
    <col min="838" max="838" width="0.85546875" style="189" customWidth="1"/>
    <col min="839" max="841" width="0.85546875" style="189"/>
    <col min="842" max="842" width="0.85546875" style="189" customWidth="1"/>
    <col min="843" max="854" width="0.85546875" style="189"/>
    <col min="855" max="855" width="0.85546875" style="189" customWidth="1"/>
    <col min="856" max="856" width="1.7109375" style="189" customWidth="1"/>
    <col min="857" max="857" width="4.5703125" style="189" customWidth="1"/>
    <col min="858" max="863" width="0.85546875" style="189"/>
    <col min="864" max="864" width="1.5703125" style="189" customWidth="1"/>
    <col min="865" max="865" width="4.28515625" style="189" customWidth="1"/>
    <col min="866" max="1088" width="0.85546875" style="189"/>
    <col min="1089" max="1089" width="3.7109375" style="189" customWidth="1"/>
    <col min="1090" max="1090" width="0.85546875" style="189"/>
    <col min="1091" max="1091" width="1.5703125" style="189" customWidth="1"/>
    <col min="1092" max="1093" width="0.85546875" style="189"/>
    <col min="1094" max="1094" width="0.85546875" style="189" customWidth="1"/>
    <col min="1095" max="1097" width="0.85546875" style="189"/>
    <col min="1098" max="1098" width="0.85546875" style="189" customWidth="1"/>
    <col min="1099" max="1110" width="0.85546875" style="189"/>
    <col min="1111" max="1111" width="0.85546875" style="189" customWidth="1"/>
    <col min="1112" max="1112" width="1.7109375" style="189" customWidth="1"/>
    <col min="1113" max="1113" width="4.5703125" style="189" customWidth="1"/>
    <col min="1114" max="1119" width="0.85546875" style="189"/>
    <col min="1120" max="1120" width="1.5703125" style="189" customWidth="1"/>
    <col min="1121" max="1121" width="4.28515625" style="189" customWidth="1"/>
    <col min="1122" max="1344" width="0.85546875" style="189"/>
    <col min="1345" max="1345" width="3.7109375" style="189" customWidth="1"/>
    <col min="1346" max="1346" width="0.85546875" style="189"/>
    <col min="1347" max="1347" width="1.5703125" style="189" customWidth="1"/>
    <col min="1348" max="1349" width="0.85546875" style="189"/>
    <col min="1350" max="1350" width="0.85546875" style="189" customWidth="1"/>
    <col min="1351" max="1353" width="0.85546875" style="189"/>
    <col min="1354" max="1354" width="0.85546875" style="189" customWidth="1"/>
    <col min="1355" max="1366" width="0.85546875" style="189"/>
    <col min="1367" max="1367" width="0.85546875" style="189" customWidth="1"/>
    <col min="1368" max="1368" width="1.7109375" style="189" customWidth="1"/>
    <col min="1369" max="1369" width="4.5703125" style="189" customWidth="1"/>
    <col min="1370" max="1375" width="0.85546875" style="189"/>
    <col min="1376" max="1376" width="1.5703125" style="189" customWidth="1"/>
    <col min="1377" max="1377" width="4.28515625" style="189" customWidth="1"/>
    <col min="1378" max="1600" width="0.85546875" style="189"/>
    <col min="1601" max="1601" width="3.7109375" style="189" customWidth="1"/>
    <col min="1602" max="1602" width="0.85546875" style="189"/>
    <col min="1603" max="1603" width="1.5703125" style="189" customWidth="1"/>
    <col min="1604" max="1605" width="0.85546875" style="189"/>
    <col min="1606" max="1606" width="0.85546875" style="189" customWidth="1"/>
    <col min="1607" max="1609" width="0.85546875" style="189"/>
    <col min="1610" max="1610" width="0.85546875" style="189" customWidth="1"/>
    <col min="1611" max="1622" width="0.85546875" style="189"/>
    <col min="1623" max="1623" width="0.85546875" style="189" customWidth="1"/>
    <col min="1624" max="1624" width="1.7109375" style="189" customWidth="1"/>
    <col min="1625" max="1625" width="4.5703125" style="189" customWidth="1"/>
    <col min="1626" max="1631" width="0.85546875" style="189"/>
    <col min="1632" max="1632" width="1.5703125" style="189" customWidth="1"/>
    <col min="1633" max="1633" width="4.28515625" style="189" customWidth="1"/>
    <col min="1634" max="1856" width="0.85546875" style="189"/>
    <col min="1857" max="1857" width="3.7109375" style="189" customWidth="1"/>
    <col min="1858" max="1858" width="0.85546875" style="189"/>
    <col min="1859" max="1859" width="1.5703125" style="189" customWidth="1"/>
    <col min="1860" max="1861" width="0.85546875" style="189"/>
    <col min="1862" max="1862" width="0.85546875" style="189" customWidth="1"/>
    <col min="1863" max="1865" width="0.85546875" style="189"/>
    <col min="1866" max="1866" width="0.85546875" style="189" customWidth="1"/>
    <col min="1867" max="1878" width="0.85546875" style="189"/>
    <col min="1879" max="1879" width="0.85546875" style="189" customWidth="1"/>
    <col min="1880" max="1880" width="1.7109375" style="189" customWidth="1"/>
    <col min="1881" max="1881" width="4.5703125" style="189" customWidth="1"/>
    <col min="1882" max="1887" width="0.85546875" style="189"/>
    <col min="1888" max="1888" width="1.5703125" style="189" customWidth="1"/>
    <col min="1889" max="1889" width="4.28515625" style="189" customWidth="1"/>
    <col min="1890" max="2112" width="0.85546875" style="189"/>
    <col min="2113" max="2113" width="3.7109375" style="189" customWidth="1"/>
    <col min="2114" max="2114" width="0.85546875" style="189"/>
    <col min="2115" max="2115" width="1.5703125" style="189" customWidth="1"/>
    <col min="2116" max="2117" width="0.85546875" style="189"/>
    <col min="2118" max="2118" width="0.85546875" style="189" customWidth="1"/>
    <col min="2119" max="2121" width="0.85546875" style="189"/>
    <col min="2122" max="2122" width="0.85546875" style="189" customWidth="1"/>
    <col min="2123" max="2134" width="0.85546875" style="189"/>
    <col min="2135" max="2135" width="0.85546875" style="189" customWidth="1"/>
    <col min="2136" max="2136" width="1.7109375" style="189" customWidth="1"/>
    <col min="2137" max="2137" width="4.5703125" style="189" customWidth="1"/>
    <col min="2138" max="2143" width="0.85546875" style="189"/>
    <col min="2144" max="2144" width="1.5703125" style="189" customWidth="1"/>
    <col min="2145" max="2145" width="4.28515625" style="189" customWidth="1"/>
    <col min="2146" max="2368" width="0.85546875" style="189"/>
    <col min="2369" max="2369" width="3.7109375" style="189" customWidth="1"/>
    <col min="2370" max="2370" width="0.85546875" style="189"/>
    <col min="2371" max="2371" width="1.5703125" style="189" customWidth="1"/>
    <col min="2372" max="2373" width="0.85546875" style="189"/>
    <col min="2374" max="2374" width="0.85546875" style="189" customWidth="1"/>
    <col min="2375" max="2377" width="0.85546875" style="189"/>
    <col min="2378" max="2378" width="0.85546875" style="189" customWidth="1"/>
    <col min="2379" max="2390" width="0.85546875" style="189"/>
    <col min="2391" max="2391" width="0.85546875" style="189" customWidth="1"/>
    <col min="2392" max="2392" width="1.7109375" style="189" customWidth="1"/>
    <col min="2393" max="2393" width="4.5703125" style="189" customWidth="1"/>
    <col min="2394" max="2399" width="0.85546875" style="189"/>
    <col min="2400" max="2400" width="1.5703125" style="189" customWidth="1"/>
    <col min="2401" max="2401" width="4.28515625" style="189" customWidth="1"/>
    <col min="2402" max="2624" width="0.85546875" style="189"/>
    <col min="2625" max="2625" width="3.7109375" style="189" customWidth="1"/>
    <col min="2626" max="2626" width="0.85546875" style="189"/>
    <col min="2627" max="2627" width="1.5703125" style="189" customWidth="1"/>
    <col min="2628" max="2629" width="0.85546875" style="189"/>
    <col min="2630" max="2630" width="0.85546875" style="189" customWidth="1"/>
    <col min="2631" max="2633" width="0.85546875" style="189"/>
    <col min="2634" max="2634" width="0.85546875" style="189" customWidth="1"/>
    <col min="2635" max="2646" width="0.85546875" style="189"/>
    <col min="2647" max="2647" width="0.85546875" style="189" customWidth="1"/>
    <col min="2648" max="2648" width="1.7109375" style="189" customWidth="1"/>
    <col min="2649" max="2649" width="4.5703125" style="189" customWidth="1"/>
    <col min="2650" max="2655" width="0.85546875" style="189"/>
    <col min="2656" max="2656" width="1.5703125" style="189" customWidth="1"/>
    <col min="2657" max="2657" width="4.28515625" style="189" customWidth="1"/>
    <col min="2658" max="2880" width="0.85546875" style="189"/>
    <col min="2881" max="2881" width="3.7109375" style="189" customWidth="1"/>
    <col min="2882" max="2882" width="0.85546875" style="189"/>
    <col min="2883" max="2883" width="1.5703125" style="189" customWidth="1"/>
    <col min="2884" max="2885" width="0.85546875" style="189"/>
    <col min="2886" max="2886" width="0.85546875" style="189" customWidth="1"/>
    <col min="2887" max="2889" width="0.85546875" style="189"/>
    <col min="2890" max="2890" width="0.85546875" style="189" customWidth="1"/>
    <col min="2891" max="2902" width="0.85546875" style="189"/>
    <col min="2903" max="2903" width="0.85546875" style="189" customWidth="1"/>
    <col min="2904" max="2904" width="1.7109375" style="189" customWidth="1"/>
    <col min="2905" max="2905" width="4.5703125" style="189" customWidth="1"/>
    <col min="2906" max="2911" width="0.85546875" style="189"/>
    <col min="2912" max="2912" width="1.5703125" style="189" customWidth="1"/>
    <col min="2913" max="2913" width="4.28515625" style="189" customWidth="1"/>
    <col min="2914" max="3136" width="0.85546875" style="189"/>
    <col min="3137" max="3137" width="3.7109375" style="189" customWidth="1"/>
    <col min="3138" max="3138" width="0.85546875" style="189"/>
    <col min="3139" max="3139" width="1.5703125" style="189" customWidth="1"/>
    <col min="3140" max="3141" width="0.85546875" style="189"/>
    <col min="3142" max="3142" width="0.85546875" style="189" customWidth="1"/>
    <col min="3143" max="3145" width="0.85546875" style="189"/>
    <col min="3146" max="3146" width="0.85546875" style="189" customWidth="1"/>
    <col min="3147" max="3158" width="0.85546875" style="189"/>
    <col min="3159" max="3159" width="0.85546875" style="189" customWidth="1"/>
    <col min="3160" max="3160" width="1.7109375" style="189" customWidth="1"/>
    <col min="3161" max="3161" width="4.5703125" style="189" customWidth="1"/>
    <col min="3162" max="3167" width="0.85546875" style="189"/>
    <col min="3168" max="3168" width="1.5703125" style="189" customWidth="1"/>
    <col min="3169" max="3169" width="4.28515625" style="189" customWidth="1"/>
    <col min="3170" max="3392" width="0.85546875" style="189"/>
    <col min="3393" max="3393" width="3.7109375" style="189" customWidth="1"/>
    <col min="3394" max="3394" width="0.85546875" style="189"/>
    <col min="3395" max="3395" width="1.5703125" style="189" customWidth="1"/>
    <col min="3396" max="3397" width="0.85546875" style="189"/>
    <col min="3398" max="3398" width="0.85546875" style="189" customWidth="1"/>
    <col min="3399" max="3401" width="0.85546875" style="189"/>
    <col min="3402" max="3402" width="0.85546875" style="189" customWidth="1"/>
    <col min="3403" max="3414" width="0.85546875" style="189"/>
    <col min="3415" max="3415" width="0.85546875" style="189" customWidth="1"/>
    <col min="3416" max="3416" width="1.7109375" style="189" customWidth="1"/>
    <col min="3417" max="3417" width="4.5703125" style="189" customWidth="1"/>
    <col min="3418" max="3423" width="0.85546875" style="189"/>
    <col min="3424" max="3424" width="1.5703125" style="189" customWidth="1"/>
    <col min="3425" max="3425" width="4.28515625" style="189" customWidth="1"/>
    <col min="3426" max="3648" width="0.85546875" style="189"/>
    <col min="3649" max="3649" width="3.7109375" style="189" customWidth="1"/>
    <col min="3650" max="3650" width="0.85546875" style="189"/>
    <col min="3651" max="3651" width="1.5703125" style="189" customWidth="1"/>
    <col min="3652" max="3653" width="0.85546875" style="189"/>
    <col min="3654" max="3654" width="0.85546875" style="189" customWidth="1"/>
    <col min="3655" max="3657" width="0.85546875" style="189"/>
    <col min="3658" max="3658" width="0.85546875" style="189" customWidth="1"/>
    <col min="3659" max="3670" width="0.85546875" style="189"/>
    <col min="3671" max="3671" width="0.85546875" style="189" customWidth="1"/>
    <col min="3672" max="3672" width="1.7109375" style="189" customWidth="1"/>
    <col min="3673" max="3673" width="4.5703125" style="189" customWidth="1"/>
    <col min="3674" max="3679" width="0.85546875" style="189"/>
    <col min="3680" max="3680" width="1.5703125" style="189" customWidth="1"/>
    <col min="3681" max="3681" width="4.28515625" style="189" customWidth="1"/>
    <col min="3682" max="3904" width="0.85546875" style="189"/>
    <col min="3905" max="3905" width="3.7109375" style="189" customWidth="1"/>
    <col min="3906" max="3906" width="0.85546875" style="189"/>
    <col min="3907" max="3907" width="1.5703125" style="189" customWidth="1"/>
    <col min="3908" max="3909" width="0.85546875" style="189"/>
    <col min="3910" max="3910" width="0.85546875" style="189" customWidth="1"/>
    <col min="3911" max="3913" width="0.85546875" style="189"/>
    <col min="3914" max="3914" width="0.85546875" style="189" customWidth="1"/>
    <col min="3915" max="3926" width="0.85546875" style="189"/>
    <col min="3927" max="3927" width="0.85546875" style="189" customWidth="1"/>
    <col min="3928" max="3928" width="1.7109375" style="189" customWidth="1"/>
    <col min="3929" max="3929" width="4.5703125" style="189" customWidth="1"/>
    <col min="3930" max="3935" width="0.85546875" style="189"/>
    <col min="3936" max="3936" width="1.5703125" style="189" customWidth="1"/>
    <col min="3937" max="3937" width="4.28515625" style="189" customWidth="1"/>
    <col min="3938" max="4160" width="0.85546875" style="189"/>
    <col min="4161" max="4161" width="3.7109375" style="189" customWidth="1"/>
    <col min="4162" max="4162" width="0.85546875" style="189"/>
    <col min="4163" max="4163" width="1.5703125" style="189" customWidth="1"/>
    <col min="4164" max="4165" width="0.85546875" style="189"/>
    <col min="4166" max="4166" width="0.85546875" style="189" customWidth="1"/>
    <col min="4167" max="4169" width="0.85546875" style="189"/>
    <col min="4170" max="4170" width="0.85546875" style="189" customWidth="1"/>
    <col min="4171" max="4182" width="0.85546875" style="189"/>
    <col min="4183" max="4183" width="0.85546875" style="189" customWidth="1"/>
    <col min="4184" max="4184" width="1.7109375" style="189" customWidth="1"/>
    <col min="4185" max="4185" width="4.5703125" style="189" customWidth="1"/>
    <col min="4186" max="4191" width="0.85546875" style="189"/>
    <col min="4192" max="4192" width="1.5703125" style="189" customWidth="1"/>
    <col min="4193" max="4193" width="4.28515625" style="189" customWidth="1"/>
    <col min="4194" max="4416" width="0.85546875" style="189"/>
    <col min="4417" max="4417" width="3.7109375" style="189" customWidth="1"/>
    <col min="4418" max="4418" width="0.85546875" style="189"/>
    <col min="4419" max="4419" width="1.5703125" style="189" customWidth="1"/>
    <col min="4420" max="4421" width="0.85546875" style="189"/>
    <col min="4422" max="4422" width="0.85546875" style="189" customWidth="1"/>
    <col min="4423" max="4425" width="0.85546875" style="189"/>
    <col min="4426" max="4426" width="0.85546875" style="189" customWidth="1"/>
    <col min="4427" max="4438" width="0.85546875" style="189"/>
    <col min="4439" max="4439" width="0.85546875" style="189" customWidth="1"/>
    <col min="4440" max="4440" width="1.7109375" style="189" customWidth="1"/>
    <col min="4441" max="4441" width="4.5703125" style="189" customWidth="1"/>
    <col min="4442" max="4447" width="0.85546875" style="189"/>
    <col min="4448" max="4448" width="1.5703125" style="189" customWidth="1"/>
    <col min="4449" max="4449" width="4.28515625" style="189" customWidth="1"/>
    <col min="4450" max="4672" width="0.85546875" style="189"/>
    <col min="4673" max="4673" width="3.7109375" style="189" customWidth="1"/>
    <col min="4674" max="4674" width="0.85546875" style="189"/>
    <col min="4675" max="4675" width="1.5703125" style="189" customWidth="1"/>
    <col min="4676" max="4677" width="0.85546875" style="189"/>
    <col min="4678" max="4678" width="0.85546875" style="189" customWidth="1"/>
    <col min="4679" max="4681" width="0.85546875" style="189"/>
    <col min="4682" max="4682" width="0.85546875" style="189" customWidth="1"/>
    <col min="4683" max="4694" width="0.85546875" style="189"/>
    <col min="4695" max="4695" width="0.85546875" style="189" customWidth="1"/>
    <col min="4696" max="4696" width="1.7109375" style="189" customWidth="1"/>
    <col min="4697" max="4697" width="4.5703125" style="189" customWidth="1"/>
    <col min="4698" max="4703" width="0.85546875" style="189"/>
    <col min="4704" max="4704" width="1.5703125" style="189" customWidth="1"/>
    <col min="4705" max="4705" width="4.28515625" style="189" customWidth="1"/>
    <col min="4706" max="4928" width="0.85546875" style="189"/>
    <col min="4929" max="4929" width="3.7109375" style="189" customWidth="1"/>
    <col min="4930" max="4930" width="0.85546875" style="189"/>
    <col min="4931" max="4931" width="1.5703125" style="189" customWidth="1"/>
    <col min="4932" max="4933" width="0.85546875" style="189"/>
    <col min="4934" max="4934" width="0.85546875" style="189" customWidth="1"/>
    <col min="4935" max="4937" width="0.85546875" style="189"/>
    <col min="4938" max="4938" width="0.85546875" style="189" customWidth="1"/>
    <col min="4939" max="4950" width="0.85546875" style="189"/>
    <col min="4951" max="4951" width="0.85546875" style="189" customWidth="1"/>
    <col min="4952" max="4952" width="1.7109375" style="189" customWidth="1"/>
    <col min="4953" max="4953" width="4.5703125" style="189" customWidth="1"/>
    <col min="4954" max="4959" width="0.85546875" style="189"/>
    <col min="4960" max="4960" width="1.5703125" style="189" customWidth="1"/>
    <col min="4961" max="4961" width="4.28515625" style="189" customWidth="1"/>
    <col min="4962" max="5184" width="0.85546875" style="189"/>
    <col min="5185" max="5185" width="3.7109375" style="189" customWidth="1"/>
    <col min="5186" max="5186" width="0.85546875" style="189"/>
    <col min="5187" max="5187" width="1.5703125" style="189" customWidth="1"/>
    <col min="5188" max="5189" width="0.85546875" style="189"/>
    <col min="5190" max="5190" width="0.85546875" style="189" customWidth="1"/>
    <col min="5191" max="5193" width="0.85546875" style="189"/>
    <col min="5194" max="5194" width="0.85546875" style="189" customWidth="1"/>
    <col min="5195" max="5206" width="0.85546875" style="189"/>
    <col min="5207" max="5207" width="0.85546875" style="189" customWidth="1"/>
    <col min="5208" max="5208" width="1.7109375" style="189" customWidth="1"/>
    <col min="5209" max="5209" width="4.5703125" style="189" customWidth="1"/>
    <col min="5210" max="5215" width="0.85546875" style="189"/>
    <col min="5216" max="5216" width="1.5703125" style="189" customWidth="1"/>
    <col min="5217" max="5217" width="4.28515625" style="189" customWidth="1"/>
    <col min="5218" max="5440" width="0.85546875" style="189"/>
    <col min="5441" max="5441" width="3.7109375" style="189" customWidth="1"/>
    <col min="5442" max="5442" width="0.85546875" style="189"/>
    <col min="5443" max="5443" width="1.5703125" style="189" customWidth="1"/>
    <col min="5444" max="5445" width="0.85546875" style="189"/>
    <col min="5446" max="5446" width="0.85546875" style="189" customWidth="1"/>
    <col min="5447" max="5449" width="0.85546875" style="189"/>
    <col min="5450" max="5450" width="0.85546875" style="189" customWidth="1"/>
    <col min="5451" max="5462" width="0.85546875" style="189"/>
    <col min="5463" max="5463" width="0.85546875" style="189" customWidth="1"/>
    <col min="5464" max="5464" width="1.7109375" style="189" customWidth="1"/>
    <col min="5465" max="5465" width="4.5703125" style="189" customWidth="1"/>
    <col min="5466" max="5471" width="0.85546875" style="189"/>
    <col min="5472" max="5472" width="1.5703125" style="189" customWidth="1"/>
    <col min="5473" max="5473" width="4.28515625" style="189" customWidth="1"/>
    <col min="5474" max="5696" width="0.85546875" style="189"/>
    <col min="5697" max="5697" width="3.7109375" style="189" customWidth="1"/>
    <col min="5698" max="5698" width="0.85546875" style="189"/>
    <col min="5699" max="5699" width="1.5703125" style="189" customWidth="1"/>
    <col min="5700" max="5701" width="0.85546875" style="189"/>
    <col min="5702" max="5702" width="0.85546875" style="189" customWidth="1"/>
    <col min="5703" max="5705" width="0.85546875" style="189"/>
    <col min="5706" max="5706" width="0.85546875" style="189" customWidth="1"/>
    <col min="5707" max="5718" width="0.85546875" style="189"/>
    <col min="5719" max="5719" width="0.85546875" style="189" customWidth="1"/>
    <col min="5720" max="5720" width="1.7109375" style="189" customWidth="1"/>
    <col min="5721" max="5721" width="4.5703125" style="189" customWidth="1"/>
    <col min="5722" max="5727" width="0.85546875" style="189"/>
    <col min="5728" max="5728" width="1.5703125" style="189" customWidth="1"/>
    <col min="5729" max="5729" width="4.28515625" style="189" customWidth="1"/>
    <col min="5730" max="5952" width="0.85546875" style="189"/>
    <col min="5953" max="5953" width="3.7109375" style="189" customWidth="1"/>
    <col min="5954" max="5954" width="0.85546875" style="189"/>
    <col min="5955" max="5955" width="1.5703125" style="189" customWidth="1"/>
    <col min="5956" max="5957" width="0.85546875" style="189"/>
    <col min="5958" max="5958" width="0.85546875" style="189" customWidth="1"/>
    <col min="5959" max="5961" width="0.85546875" style="189"/>
    <col min="5962" max="5962" width="0.85546875" style="189" customWidth="1"/>
    <col min="5963" max="5974" width="0.85546875" style="189"/>
    <col min="5975" max="5975" width="0.85546875" style="189" customWidth="1"/>
    <col min="5976" max="5976" width="1.7109375" style="189" customWidth="1"/>
    <col min="5977" max="5977" width="4.5703125" style="189" customWidth="1"/>
    <col min="5978" max="5983" width="0.85546875" style="189"/>
    <col min="5984" max="5984" width="1.5703125" style="189" customWidth="1"/>
    <col min="5985" max="5985" width="4.28515625" style="189" customWidth="1"/>
    <col min="5986" max="6208" width="0.85546875" style="189"/>
    <col min="6209" max="6209" width="3.7109375" style="189" customWidth="1"/>
    <col min="6210" max="6210" width="0.85546875" style="189"/>
    <col min="6211" max="6211" width="1.5703125" style="189" customWidth="1"/>
    <col min="6212" max="6213" width="0.85546875" style="189"/>
    <col min="6214" max="6214" width="0.85546875" style="189" customWidth="1"/>
    <col min="6215" max="6217" width="0.85546875" style="189"/>
    <col min="6218" max="6218" width="0.85546875" style="189" customWidth="1"/>
    <col min="6219" max="6230" width="0.85546875" style="189"/>
    <col min="6231" max="6231" width="0.85546875" style="189" customWidth="1"/>
    <col min="6232" max="6232" width="1.7109375" style="189" customWidth="1"/>
    <col min="6233" max="6233" width="4.5703125" style="189" customWidth="1"/>
    <col min="6234" max="6239" width="0.85546875" style="189"/>
    <col min="6240" max="6240" width="1.5703125" style="189" customWidth="1"/>
    <col min="6241" max="6241" width="4.28515625" style="189" customWidth="1"/>
    <col min="6242" max="6464" width="0.85546875" style="189"/>
    <col min="6465" max="6465" width="3.7109375" style="189" customWidth="1"/>
    <col min="6466" max="6466" width="0.85546875" style="189"/>
    <col min="6467" max="6467" width="1.5703125" style="189" customWidth="1"/>
    <col min="6468" max="6469" width="0.85546875" style="189"/>
    <col min="6470" max="6470" width="0.85546875" style="189" customWidth="1"/>
    <col min="6471" max="6473" width="0.85546875" style="189"/>
    <col min="6474" max="6474" width="0.85546875" style="189" customWidth="1"/>
    <col min="6475" max="6486" width="0.85546875" style="189"/>
    <col min="6487" max="6487" width="0.85546875" style="189" customWidth="1"/>
    <col min="6488" max="6488" width="1.7109375" style="189" customWidth="1"/>
    <col min="6489" max="6489" width="4.5703125" style="189" customWidth="1"/>
    <col min="6490" max="6495" width="0.85546875" style="189"/>
    <col min="6496" max="6496" width="1.5703125" style="189" customWidth="1"/>
    <col min="6497" max="6497" width="4.28515625" style="189" customWidth="1"/>
    <col min="6498" max="6720" width="0.85546875" style="189"/>
    <col min="6721" max="6721" width="3.7109375" style="189" customWidth="1"/>
    <col min="6722" max="6722" width="0.85546875" style="189"/>
    <col min="6723" max="6723" width="1.5703125" style="189" customWidth="1"/>
    <col min="6724" max="6725" width="0.85546875" style="189"/>
    <col min="6726" max="6726" width="0.85546875" style="189" customWidth="1"/>
    <col min="6727" max="6729" width="0.85546875" style="189"/>
    <col min="6730" max="6730" width="0.85546875" style="189" customWidth="1"/>
    <col min="6731" max="6742" width="0.85546875" style="189"/>
    <col min="6743" max="6743" width="0.85546875" style="189" customWidth="1"/>
    <col min="6744" max="6744" width="1.7109375" style="189" customWidth="1"/>
    <col min="6745" max="6745" width="4.5703125" style="189" customWidth="1"/>
    <col min="6746" max="6751" width="0.85546875" style="189"/>
    <col min="6752" max="6752" width="1.5703125" style="189" customWidth="1"/>
    <col min="6753" max="6753" width="4.28515625" style="189" customWidth="1"/>
    <col min="6754" max="6976" width="0.85546875" style="189"/>
    <col min="6977" max="6977" width="3.7109375" style="189" customWidth="1"/>
    <col min="6978" max="6978" width="0.85546875" style="189"/>
    <col min="6979" max="6979" width="1.5703125" style="189" customWidth="1"/>
    <col min="6980" max="6981" width="0.85546875" style="189"/>
    <col min="6982" max="6982" width="0.85546875" style="189" customWidth="1"/>
    <col min="6983" max="6985" width="0.85546875" style="189"/>
    <col min="6986" max="6986" width="0.85546875" style="189" customWidth="1"/>
    <col min="6987" max="6998" width="0.85546875" style="189"/>
    <col min="6999" max="6999" width="0.85546875" style="189" customWidth="1"/>
    <col min="7000" max="7000" width="1.7109375" style="189" customWidth="1"/>
    <col min="7001" max="7001" width="4.5703125" style="189" customWidth="1"/>
    <col min="7002" max="7007" width="0.85546875" style="189"/>
    <col min="7008" max="7008" width="1.5703125" style="189" customWidth="1"/>
    <col min="7009" max="7009" width="4.28515625" style="189" customWidth="1"/>
    <col min="7010" max="7232" width="0.85546875" style="189"/>
    <col min="7233" max="7233" width="3.7109375" style="189" customWidth="1"/>
    <col min="7234" max="7234" width="0.85546875" style="189"/>
    <col min="7235" max="7235" width="1.5703125" style="189" customWidth="1"/>
    <col min="7236" max="7237" width="0.85546875" style="189"/>
    <col min="7238" max="7238" width="0.85546875" style="189" customWidth="1"/>
    <col min="7239" max="7241" width="0.85546875" style="189"/>
    <col min="7242" max="7242" width="0.85546875" style="189" customWidth="1"/>
    <col min="7243" max="7254" width="0.85546875" style="189"/>
    <col min="7255" max="7255" width="0.85546875" style="189" customWidth="1"/>
    <col min="7256" max="7256" width="1.7109375" style="189" customWidth="1"/>
    <col min="7257" max="7257" width="4.5703125" style="189" customWidth="1"/>
    <col min="7258" max="7263" width="0.85546875" style="189"/>
    <col min="7264" max="7264" width="1.5703125" style="189" customWidth="1"/>
    <col min="7265" max="7265" width="4.28515625" style="189" customWidth="1"/>
    <col min="7266" max="7488" width="0.85546875" style="189"/>
    <col min="7489" max="7489" width="3.7109375" style="189" customWidth="1"/>
    <col min="7490" max="7490" width="0.85546875" style="189"/>
    <col min="7491" max="7491" width="1.5703125" style="189" customWidth="1"/>
    <col min="7492" max="7493" width="0.85546875" style="189"/>
    <col min="7494" max="7494" width="0.85546875" style="189" customWidth="1"/>
    <col min="7495" max="7497" width="0.85546875" style="189"/>
    <col min="7498" max="7498" width="0.85546875" style="189" customWidth="1"/>
    <col min="7499" max="7510" width="0.85546875" style="189"/>
    <col min="7511" max="7511" width="0.85546875" style="189" customWidth="1"/>
    <col min="7512" max="7512" width="1.7109375" style="189" customWidth="1"/>
    <col min="7513" max="7513" width="4.5703125" style="189" customWidth="1"/>
    <col min="7514" max="7519" width="0.85546875" style="189"/>
    <col min="7520" max="7520" width="1.5703125" style="189" customWidth="1"/>
    <col min="7521" max="7521" width="4.28515625" style="189" customWidth="1"/>
    <col min="7522" max="7744" width="0.85546875" style="189"/>
    <col min="7745" max="7745" width="3.7109375" style="189" customWidth="1"/>
    <col min="7746" max="7746" width="0.85546875" style="189"/>
    <col min="7747" max="7747" width="1.5703125" style="189" customWidth="1"/>
    <col min="7748" max="7749" width="0.85546875" style="189"/>
    <col min="7750" max="7750" width="0.85546875" style="189" customWidth="1"/>
    <col min="7751" max="7753" width="0.85546875" style="189"/>
    <col min="7754" max="7754" width="0.85546875" style="189" customWidth="1"/>
    <col min="7755" max="7766" width="0.85546875" style="189"/>
    <col min="7767" max="7767" width="0.85546875" style="189" customWidth="1"/>
    <col min="7768" max="7768" width="1.7109375" style="189" customWidth="1"/>
    <col min="7769" max="7769" width="4.5703125" style="189" customWidth="1"/>
    <col min="7770" max="7775" width="0.85546875" style="189"/>
    <col min="7776" max="7776" width="1.5703125" style="189" customWidth="1"/>
    <col min="7777" max="7777" width="4.28515625" style="189" customWidth="1"/>
    <col min="7778" max="8000" width="0.85546875" style="189"/>
    <col min="8001" max="8001" width="3.7109375" style="189" customWidth="1"/>
    <col min="8002" max="8002" width="0.85546875" style="189"/>
    <col min="8003" max="8003" width="1.5703125" style="189" customWidth="1"/>
    <col min="8004" max="8005" width="0.85546875" style="189"/>
    <col min="8006" max="8006" width="0.85546875" style="189" customWidth="1"/>
    <col min="8007" max="8009" width="0.85546875" style="189"/>
    <col min="8010" max="8010" width="0.85546875" style="189" customWidth="1"/>
    <col min="8011" max="8022" width="0.85546875" style="189"/>
    <col min="8023" max="8023" width="0.85546875" style="189" customWidth="1"/>
    <col min="8024" max="8024" width="1.7109375" style="189" customWidth="1"/>
    <col min="8025" max="8025" width="4.5703125" style="189" customWidth="1"/>
    <col min="8026" max="8031" width="0.85546875" style="189"/>
    <col min="8032" max="8032" width="1.5703125" style="189" customWidth="1"/>
    <col min="8033" max="8033" width="4.28515625" style="189" customWidth="1"/>
    <col min="8034" max="8256" width="0.85546875" style="189"/>
    <col min="8257" max="8257" width="3.7109375" style="189" customWidth="1"/>
    <col min="8258" max="8258" width="0.85546875" style="189"/>
    <col min="8259" max="8259" width="1.5703125" style="189" customWidth="1"/>
    <col min="8260" max="8261" width="0.85546875" style="189"/>
    <col min="8262" max="8262" width="0.85546875" style="189" customWidth="1"/>
    <col min="8263" max="8265" width="0.85546875" style="189"/>
    <col min="8266" max="8266" width="0.85546875" style="189" customWidth="1"/>
    <col min="8267" max="8278" width="0.85546875" style="189"/>
    <col min="8279" max="8279" width="0.85546875" style="189" customWidth="1"/>
    <col min="8280" max="8280" width="1.7109375" style="189" customWidth="1"/>
    <col min="8281" max="8281" width="4.5703125" style="189" customWidth="1"/>
    <col min="8282" max="8287" width="0.85546875" style="189"/>
    <col min="8288" max="8288" width="1.5703125" style="189" customWidth="1"/>
    <col min="8289" max="8289" width="4.28515625" style="189" customWidth="1"/>
    <col min="8290" max="8512" width="0.85546875" style="189"/>
    <col min="8513" max="8513" width="3.7109375" style="189" customWidth="1"/>
    <col min="8514" max="8514" width="0.85546875" style="189"/>
    <col min="8515" max="8515" width="1.5703125" style="189" customWidth="1"/>
    <col min="8516" max="8517" width="0.85546875" style="189"/>
    <col min="8518" max="8518" width="0.85546875" style="189" customWidth="1"/>
    <col min="8519" max="8521" width="0.85546875" style="189"/>
    <col min="8522" max="8522" width="0.85546875" style="189" customWidth="1"/>
    <col min="8523" max="8534" width="0.85546875" style="189"/>
    <col min="8535" max="8535" width="0.85546875" style="189" customWidth="1"/>
    <col min="8536" max="8536" width="1.7109375" style="189" customWidth="1"/>
    <col min="8537" max="8537" width="4.5703125" style="189" customWidth="1"/>
    <col min="8538" max="8543" width="0.85546875" style="189"/>
    <col min="8544" max="8544" width="1.5703125" style="189" customWidth="1"/>
    <col min="8545" max="8545" width="4.28515625" style="189" customWidth="1"/>
    <col min="8546" max="8768" width="0.85546875" style="189"/>
    <col min="8769" max="8769" width="3.7109375" style="189" customWidth="1"/>
    <col min="8770" max="8770" width="0.85546875" style="189"/>
    <col min="8771" max="8771" width="1.5703125" style="189" customWidth="1"/>
    <col min="8772" max="8773" width="0.85546875" style="189"/>
    <col min="8774" max="8774" width="0.85546875" style="189" customWidth="1"/>
    <col min="8775" max="8777" width="0.85546875" style="189"/>
    <col min="8778" max="8778" width="0.85546875" style="189" customWidth="1"/>
    <col min="8779" max="8790" width="0.85546875" style="189"/>
    <col min="8791" max="8791" width="0.85546875" style="189" customWidth="1"/>
    <col min="8792" max="8792" width="1.7109375" style="189" customWidth="1"/>
    <col min="8793" max="8793" width="4.5703125" style="189" customWidth="1"/>
    <col min="8794" max="8799" width="0.85546875" style="189"/>
    <col min="8800" max="8800" width="1.5703125" style="189" customWidth="1"/>
    <col min="8801" max="8801" width="4.28515625" style="189" customWidth="1"/>
    <col min="8802" max="9024" width="0.85546875" style="189"/>
    <col min="9025" max="9025" width="3.7109375" style="189" customWidth="1"/>
    <col min="9026" max="9026" width="0.85546875" style="189"/>
    <col min="9027" max="9027" width="1.5703125" style="189" customWidth="1"/>
    <col min="9028" max="9029" width="0.85546875" style="189"/>
    <col min="9030" max="9030" width="0.85546875" style="189" customWidth="1"/>
    <col min="9031" max="9033" width="0.85546875" style="189"/>
    <col min="9034" max="9034" width="0.85546875" style="189" customWidth="1"/>
    <col min="9035" max="9046" width="0.85546875" style="189"/>
    <col min="9047" max="9047" width="0.85546875" style="189" customWidth="1"/>
    <col min="9048" max="9048" width="1.7109375" style="189" customWidth="1"/>
    <col min="9049" max="9049" width="4.5703125" style="189" customWidth="1"/>
    <col min="9050" max="9055" width="0.85546875" style="189"/>
    <col min="9056" max="9056" width="1.5703125" style="189" customWidth="1"/>
    <col min="9057" max="9057" width="4.28515625" style="189" customWidth="1"/>
    <col min="9058" max="9280" width="0.85546875" style="189"/>
    <col min="9281" max="9281" width="3.7109375" style="189" customWidth="1"/>
    <col min="9282" max="9282" width="0.85546875" style="189"/>
    <col min="9283" max="9283" width="1.5703125" style="189" customWidth="1"/>
    <col min="9284" max="9285" width="0.85546875" style="189"/>
    <col min="9286" max="9286" width="0.85546875" style="189" customWidth="1"/>
    <col min="9287" max="9289" width="0.85546875" style="189"/>
    <col min="9290" max="9290" width="0.85546875" style="189" customWidth="1"/>
    <col min="9291" max="9302" width="0.85546875" style="189"/>
    <col min="9303" max="9303" width="0.85546875" style="189" customWidth="1"/>
    <col min="9304" max="9304" width="1.7109375" style="189" customWidth="1"/>
    <col min="9305" max="9305" width="4.5703125" style="189" customWidth="1"/>
    <col min="9306" max="9311" width="0.85546875" style="189"/>
    <col min="9312" max="9312" width="1.5703125" style="189" customWidth="1"/>
    <col min="9313" max="9313" width="4.28515625" style="189" customWidth="1"/>
    <col min="9314" max="9536" width="0.85546875" style="189"/>
    <col min="9537" max="9537" width="3.7109375" style="189" customWidth="1"/>
    <col min="9538" max="9538" width="0.85546875" style="189"/>
    <col min="9539" max="9539" width="1.5703125" style="189" customWidth="1"/>
    <col min="9540" max="9541" width="0.85546875" style="189"/>
    <col min="9542" max="9542" width="0.85546875" style="189" customWidth="1"/>
    <col min="9543" max="9545" width="0.85546875" style="189"/>
    <col min="9546" max="9546" width="0.85546875" style="189" customWidth="1"/>
    <col min="9547" max="9558" width="0.85546875" style="189"/>
    <col min="9559" max="9559" width="0.85546875" style="189" customWidth="1"/>
    <col min="9560" max="9560" width="1.7109375" style="189" customWidth="1"/>
    <col min="9561" max="9561" width="4.5703125" style="189" customWidth="1"/>
    <col min="9562" max="9567" width="0.85546875" style="189"/>
    <col min="9568" max="9568" width="1.5703125" style="189" customWidth="1"/>
    <col min="9569" max="9569" width="4.28515625" style="189" customWidth="1"/>
    <col min="9570" max="9792" width="0.85546875" style="189"/>
    <col min="9793" max="9793" width="3.7109375" style="189" customWidth="1"/>
    <col min="9794" max="9794" width="0.85546875" style="189"/>
    <col min="9795" max="9795" width="1.5703125" style="189" customWidth="1"/>
    <col min="9796" max="9797" width="0.85546875" style="189"/>
    <col min="9798" max="9798" width="0.85546875" style="189" customWidth="1"/>
    <col min="9799" max="9801" width="0.85546875" style="189"/>
    <col min="9802" max="9802" width="0.85546875" style="189" customWidth="1"/>
    <col min="9803" max="9814" width="0.85546875" style="189"/>
    <col min="9815" max="9815" width="0.85546875" style="189" customWidth="1"/>
    <col min="9816" max="9816" width="1.7109375" style="189" customWidth="1"/>
    <col min="9817" max="9817" width="4.5703125" style="189" customWidth="1"/>
    <col min="9818" max="9823" width="0.85546875" style="189"/>
    <col min="9824" max="9824" width="1.5703125" style="189" customWidth="1"/>
    <col min="9825" max="9825" width="4.28515625" style="189" customWidth="1"/>
    <col min="9826" max="10048" width="0.85546875" style="189"/>
    <col min="10049" max="10049" width="3.7109375" style="189" customWidth="1"/>
    <col min="10050" max="10050" width="0.85546875" style="189"/>
    <col min="10051" max="10051" width="1.5703125" style="189" customWidth="1"/>
    <col min="10052" max="10053" width="0.85546875" style="189"/>
    <col min="10054" max="10054" width="0.85546875" style="189" customWidth="1"/>
    <col min="10055" max="10057" width="0.85546875" style="189"/>
    <col min="10058" max="10058" width="0.85546875" style="189" customWidth="1"/>
    <col min="10059" max="10070" width="0.85546875" style="189"/>
    <col min="10071" max="10071" width="0.85546875" style="189" customWidth="1"/>
    <col min="10072" max="10072" width="1.7109375" style="189" customWidth="1"/>
    <col min="10073" max="10073" width="4.5703125" style="189" customWidth="1"/>
    <col min="10074" max="10079" width="0.85546875" style="189"/>
    <col min="10080" max="10080" width="1.5703125" style="189" customWidth="1"/>
    <col min="10081" max="10081" width="4.28515625" style="189" customWidth="1"/>
    <col min="10082" max="10304" width="0.85546875" style="189"/>
    <col min="10305" max="10305" width="3.7109375" style="189" customWidth="1"/>
    <col min="10306" max="10306" width="0.85546875" style="189"/>
    <col min="10307" max="10307" width="1.5703125" style="189" customWidth="1"/>
    <col min="10308" max="10309" width="0.85546875" style="189"/>
    <col min="10310" max="10310" width="0.85546875" style="189" customWidth="1"/>
    <col min="10311" max="10313" width="0.85546875" style="189"/>
    <col min="10314" max="10314" width="0.85546875" style="189" customWidth="1"/>
    <col min="10315" max="10326" width="0.85546875" style="189"/>
    <col min="10327" max="10327" width="0.85546875" style="189" customWidth="1"/>
    <col min="10328" max="10328" width="1.7109375" style="189" customWidth="1"/>
    <col min="10329" max="10329" width="4.5703125" style="189" customWidth="1"/>
    <col min="10330" max="10335" width="0.85546875" style="189"/>
    <col min="10336" max="10336" width="1.5703125" style="189" customWidth="1"/>
    <col min="10337" max="10337" width="4.28515625" style="189" customWidth="1"/>
    <col min="10338" max="10560" width="0.85546875" style="189"/>
    <col min="10561" max="10561" width="3.7109375" style="189" customWidth="1"/>
    <col min="10562" max="10562" width="0.85546875" style="189"/>
    <col min="10563" max="10563" width="1.5703125" style="189" customWidth="1"/>
    <col min="10564" max="10565" width="0.85546875" style="189"/>
    <col min="10566" max="10566" width="0.85546875" style="189" customWidth="1"/>
    <col min="10567" max="10569" width="0.85546875" style="189"/>
    <col min="10570" max="10570" width="0.85546875" style="189" customWidth="1"/>
    <col min="10571" max="10582" width="0.85546875" style="189"/>
    <col min="10583" max="10583" width="0.85546875" style="189" customWidth="1"/>
    <col min="10584" max="10584" width="1.7109375" style="189" customWidth="1"/>
    <col min="10585" max="10585" width="4.5703125" style="189" customWidth="1"/>
    <col min="10586" max="10591" width="0.85546875" style="189"/>
    <col min="10592" max="10592" width="1.5703125" style="189" customWidth="1"/>
    <col min="10593" max="10593" width="4.28515625" style="189" customWidth="1"/>
    <col min="10594" max="10816" width="0.85546875" style="189"/>
    <col min="10817" max="10817" width="3.7109375" style="189" customWidth="1"/>
    <col min="10818" max="10818" width="0.85546875" style="189"/>
    <col min="10819" max="10819" width="1.5703125" style="189" customWidth="1"/>
    <col min="10820" max="10821" width="0.85546875" style="189"/>
    <col min="10822" max="10822" width="0.85546875" style="189" customWidth="1"/>
    <col min="10823" max="10825" width="0.85546875" style="189"/>
    <col min="10826" max="10826" width="0.85546875" style="189" customWidth="1"/>
    <col min="10827" max="10838" width="0.85546875" style="189"/>
    <col min="10839" max="10839" width="0.85546875" style="189" customWidth="1"/>
    <col min="10840" max="10840" width="1.7109375" style="189" customWidth="1"/>
    <col min="10841" max="10841" width="4.5703125" style="189" customWidth="1"/>
    <col min="10842" max="10847" width="0.85546875" style="189"/>
    <col min="10848" max="10848" width="1.5703125" style="189" customWidth="1"/>
    <col min="10849" max="10849" width="4.28515625" style="189" customWidth="1"/>
    <col min="10850" max="11072" width="0.85546875" style="189"/>
    <col min="11073" max="11073" width="3.7109375" style="189" customWidth="1"/>
    <col min="11074" max="11074" width="0.85546875" style="189"/>
    <col min="11075" max="11075" width="1.5703125" style="189" customWidth="1"/>
    <col min="11076" max="11077" width="0.85546875" style="189"/>
    <col min="11078" max="11078" width="0.85546875" style="189" customWidth="1"/>
    <col min="11079" max="11081" width="0.85546875" style="189"/>
    <col min="11082" max="11082" width="0.85546875" style="189" customWidth="1"/>
    <col min="11083" max="11094" width="0.85546875" style="189"/>
    <col min="11095" max="11095" width="0.85546875" style="189" customWidth="1"/>
    <col min="11096" max="11096" width="1.7109375" style="189" customWidth="1"/>
    <col min="11097" max="11097" width="4.5703125" style="189" customWidth="1"/>
    <col min="11098" max="11103" width="0.85546875" style="189"/>
    <col min="11104" max="11104" width="1.5703125" style="189" customWidth="1"/>
    <col min="11105" max="11105" width="4.28515625" style="189" customWidth="1"/>
    <col min="11106" max="11328" width="0.85546875" style="189"/>
    <col min="11329" max="11329" width="3.7109375" style="189" customWidth="1"/>
    <col min="11330" max="11330" width="0.85546875" style="189"/>
    <col min="11331" max="11331" width="1.5703125" style="189" customWidth="1"/>
    <col min="11332" max="11333" width="0.85546875" style="189"/>
    <col min="11334" max="11334" width="0.85546875" style="189" customWidth="1"/>
    <col min="11335" max="11337" width="0.85546875" style="189"/>
    <col min="11338" max="11338" width="0.85546875" style="189" customWidth="1"/>
    <col min="11339" max="11350" width="0.85546875" style="189"/>
    <col min="11351" max="11351" width="0.85546875" style="189" customWidth="1"/>
    <col min="11352" max="11352" width="1.7109375" style="189" customWidth="1"/>
    <col min="11353" max="11353" width="4.5703125" style="189" customWidth="1"/>
    <col min="11354" max="11359" width="0.85546875" style="189"/>
    <col min="11360" max="11360" width="1.5703125" style="189" customWidth="1"/>
    <col min="11361" max="11361" width="4.28515625" style="189" customWidth="1"/>
    <col min="11362" max="11584" width="0.85546875" style="189"/>
    <col min="11585" max="11585" width="3.7109375" style="189" customWidth="1"/>
    <col min="11586" max="11586" width="0.85546875" style="189"/>
    <col min="11587" max="11587" width="1.5703125" style="189" customWidth="1"/>
    <col min="11588" max="11589" width="0.85546875" style="189"/>
    <col min="11590" max="11590" width="0.85546875" style="189" customWidth="1"/>
    <col min="11591" max="11593" width="0.85546875" style="189"/>
    <col min="11594" max="11594" width="0.85546875" style="189" customWidth="1"/>
    <col min="11595" max="11606" width="0.85546875" style="189"/>
    <col min="11607" max="11607" width="0.85546875" style="189" customWidth="1"/>
    <col min="11608" max="11608" width="1.7109375" style="189" customWidth="1"/>
    <col min="11609" max="11609" width="4.5703125" style="189" customWidth="1"/>
    <col min="11610" max="11615" width="0.85546875" style="189"/>
    <col min="11616" max="11616" width="1.5703125" style="189" customWidth="1"/>
    <col min="11617" max="11617" width="4.28515625" style="189" customWidth="1"/>
    <col min="11618" max="11840" width="0.85546875" style="189"/>
    <col min="11841" max="11841" width="3.7109375" style="189" customWidth="1"/>
    <col min="11842" max="11842" width="0.85546875" style="189"/>
    <col min="11843" max="11843" width="1.5703125" style="189" customWidth="1"/>
    <col min="11844" max="11845" width="0.85546875" style="189"/>
    <col min="11846" max="11846" width="0.85546875" style="189" customWidth="1"/>
    <col min="11847" max="11849" width="0.85546875" style="189"/>
    <col min="11850" max="11850" width="0.85546875" style="189" customWidth="1"/>
    <col min="11851" max="11862" width="0.85546875" style="189"/>
    <col min="11863" max="11863" width="0.85546875" style="189" customWidth="1"/>
    <col min="11864" max="11864" width="1.7109375" style="189" customWidth="1"/>
    <col min="11865" max="11865" width="4.5703125" style="189" customWidth="1"/>
    <col min="11866" max="11871" width="0.85546875" style="189"/>
    <col min="11872" max="11872" width="1.5703125" style="189" customWidth="1"/>
    <col min="11873" max="11873" width="4.28515625" style="189" customWidth="1"/>
    <col min="11874" max="12096" width="0.85546875" style="189"/>
    <col min="12097" max="12097" width="3.7109375" style="189" customWidth="1"/>
    <col min="12098" max="12098" width="0.85546875" style="189"/>
    <col min="12099" max="12099" width="1.5703125" style="189" customWidth="1"/>
    <col min="12100" max="12101" width="0.85546875" style="189"/>
    <col min="12102" max="12102" width="0.85546875" style="189" customWidth="1"/>
    <col min="12103" max="12105" width="0.85546875" style="189"/>
    <col min="12106" max="12106" width="0.85546875" style="189" customWidth="1"/>
    <col min="12107" max="12118" width="0.85546875" style="189"/>
    <col min="12119" max="12119" width="0.85546875" style="189" customWidth="1"/>
    <col min="12120" max="12120" width="1.7109375" style="189" customWidth="1"/>
    <col min="12121" max="12121" width="4.5703125" style="189" customWidth="1"/>
    <col min="12122" max="12127" width="0.85546875" style="189"/>
    <col min="12128" max="12128" width="1.5703125" style="189" customWidth="1"/>
    <col min="12129" max="12129" width="4.28515625" style="189" customWidth="1"/>
    <col min="12130" max="12352" width="0.85546875" style="189"/>
    <col min="12353" max="12353" width="3.7109375" style="189" customWidth="1"/>
    <col min="12354" max="12354" width="0.85546875" style="189"/>
    <col min="12355" max="12355" width="1.5703125" style="189" customWidth="1"/>
    <col min="12356" max="12357" width="0.85546875" style="189"/>
    <col min="12358" max="12358" width="0.85546875" style="189" customWidth="1"/>
    <col min="12359" max="12361" width="0.85546875" style="189"/>
    <col min="12362" max="12362" width="0.85546875" style="189" customWidth="1"/>
    <col min="12363" max="12374" width="0.85546875" style="189"/>
    <col min="12375" max="12375" width="0.85546875" style="189" customWidth="1"/>
    <col min="12376" max="12376" width="1.7109375" style="189" customWidth="1"/>
    <col min="12377" max="12377" width="4.5703125" style="189" customWidth="1"/>
    <col min="12378" max="12383" width="0.85546875" style="189"/>
    <col min="12384" max="12384" width="1.5703125" style="189" customWidth="1"/>
    <col min="12385" max="12385" width="4.28515625" style="189" customWidth="1"/>
    <col min="12386" max="12608" width="0.85546875" style="189"/>
    <col min="12609" max="12609" width="3.7109375" style="189" customWidth="1"/>
    <col min="12610" max="12610" width="0.85546875" style="189"/>
    <col min="12611" max="12611" width="1.5703125" style="189" customWidth="1"/>
    <col min="12612" max="12613" width="0.85546875" style="189"/>
    <col min="12614" max="12614" width="0.85546875" style="189" customWidth="1"/>
    <col min="12615" max="12617" width="0.85546875" style="189"/>
    <col min="12618" max="12618" width="0.85546875" style="189" customWidth="1"/>
    <col min="12619" max="12630" width="0.85546875" style="189"/>
    <col min="12631" max="12631" width="0.85546875" style="189" customWidth="1"/>
    <col min="12632" max="12632" width="1.7109375" style="189" customWidth="1"/>
    <col min="12633" max="12633" width="4.5703125" style="189" customWidth="1"/>
    <col min="12634" max="12639" width="0.85546875" style="189"/>
    <col min="12640" max="12640" width="1.5703125" style="189" customWidth="1"/>
    <col min="12641" max="12641" width="4.28515625" style="189" customWidth="1"/>
    <col min="12642" max="12864" width="0.85546875" style="189"/>
    <col min="12865" max="12865" width="3.7109375" style="189" customWidth="1"/>
    <col min="12866" max="12866" width="0.85546875" style="189"/>
    <col min="12867" max="12867" width="1.5703125" style="189" customWidth="1"/>
    <col min="12868" max="12869" width="0.85546875" style="189"/>
    <col min="12870" max="12870" width="0.85546875" style="189" customWidth="1"/>
    <col min="12871" max="12873" width="0.85546875" style="189"/>
    <col min="12874" max="12874" width="0.85546875" style="189" customWidth="1"/>
    <col min="12875" max="12886" width="0.85546875" style="189"/>
    <col min="12887" max="12887" width="0.85546875" style="189" customWidth="1"/>
    <col min="12888" max="12888" width="1.7109375" style="189" customWidth="1"/>
    <col min="12889" max="12889" width="4.5703125" style="189" customWidth="1"/>
    <col min="12890" max="12895" width="0.85546875" style="189"/>
    <col min="12896" max="12896" width="1.5703125" style="189" customWidth="1"/>
    <col min="12897" max="12897" width="4.28515625" style="189" customWidth="1"/>
    <col min="12898" max="13120" width="0.85546875" style="189"/>
    <col min="13121" max="13121" width="3.7109375" style="189" customWidth="1"/>
    <col min="13122" max="13122" width="0.85546875" style="189"/>
    <col min="13123" max="13123" width="1.5703125" style="189" customWidth="1"/>
    <col min="13124" max="13125" width="0.85546875" style="189"/>
    <col min="13126" max="13126" width="0.85546875" style="189" customWidth="1"/>
    <col min="13127" max="13129" width="0.85546875" style="189"/>
    <col min="13130" max="13130" width="0.85546875" style="189" customWidth="1"/>
    <col min="13131" max="13142" width="0.85546875" style="189"/>
    <col min="13143" max="13143" width="0.85546875" style="189" customWidth="1"/>
    <col min="13144" max="13144" width="1.7109375" style="189" customWidth="1"/>
    <col min="13145" max="13145" width="4.5703125" style="189" customWidth="1"/>
    <col min="13146" max="13151" width="0.85546875" style="189"/>
    <col min="13152" max="13152" width="1.5703125" style="189" customWidth="1"/>
    <col min="13153" max="13153" width="4.28515625" style="189" customWidth="1"/>
    <col min="13154" max="13376" width="0.85546875" style="189"/>
    <col min="13377" max="13377" width="3.7109375" style="189" customWidth="1"/>
    <col min="13378" max="13378" width="0.85546875" style="189"/>
    <col min="13379" max="13379" width="1.5703125" style="189" customWidth="1"/>
    <col min="13380" max="13381" width="0.85546875" style="189"/>
    <col min="13382" max="13382" width="0.85546875" style="189" customWidth="1"/>
    <col min="13383" max="13385" width="0.85546875" style="189"/>
    <col min="13386" max="13386" width="0.85546875" style="189" customWidth="1"/>
    <col min="13387" max="13398" width="0.85546875" style="189"/>
    <col min="13399" max="13399" width="0.85546875" style="189" customWidth="1"/>
    <col min="13400" max="13400" width="1.7109375" style="189" customWidth="1"/>
    <col min="13401" max="13401" width="4.5703125" style="189" customWidth="1"/>
    <col min="13402" max="13407" width="0.85546875" style="189"/>
    <col min="13408" max="13408" width="1.5703125" style="189" customWidth="1"/>
    <col min="13409" max="13409" width="4.28515625" style="189" customWidth="1"/>
    <col min="13410" max="13632" width="0.85546875" style="189"/>
    <col min="13633" max="13633" width="3.7109375" style="189" customWidth="1"/>
    <col min="13634" max="13634" width="0.85546875" style="189"/>
    <col min="13635" max="13635" width="1.5703125" style="189" customWidth="1"/>
    <col min="13636" max="13637" width="0.85546875" style="189"/>
    <col min="13638" max="13638" width="0.85546875" style="189" customWidth="1"/>
    <col min="13639" max="13641" width="0.85546875" style="189"/>
    <col min="13642" max="13642" width="0.85546875" style="189" customWidth="1"/>
    <col min="13643" max="13654" width="0.85546875" style="189"/>
    <col min="13655" max="13655" width="0.85546875" style="189" customWidth="1"/>
    <col min="13656" max="13656" width="1.7109375" style="189" customWidth="1"/>
    <col min="13657" max="13657" width="4.5703125" style="189" customWidth="1"/>
    <col min="13658" max="13663" width="0.85546875" style="189"/>
    <col min="13664" max="13664" width="1.5703125" style="189" customWidth="1"/>
    <col min="13665" max="13665" width="4.28515625" style="189" customWidth="1"/>
    <col min="13666" max="13888" width="0.85546875" style="189"/>
    <col min="13889" max="13889" width="3.7109375" style="189" customWidth="1"/>
    <col min="13890" max="13890" width="0.85546875" style="189"/>
    <col min="13891" max="13891" width="1.5703125" style="189" customWidth="1"/>
    <col min="13892" max="13893" width="0.85546875" style="189"/>
    <col min="13894" max="13894" width="0.85546875" style="189" customWidth="1"/>
    <col min="13895" max="13897" width="0.85546875" style="189"/>
    <col min="13898" max="13898" width="0.85546875" style="189" customWidth="1"/>
    <col min="13899" max="13910" width="0.85546875" style="189"/>
    <col min="13911" max="13911" width="0.85546875" style="189" customWidth="1"/>
    <col min="13912" max="13912" width="1.7109375" style="189" customWidth="1"/>
    <col min="13913" max="13913" width="4.5703125" style="189" customWidth="1"/>
    <col min="13914" max="13919" width="0.85546875" style="189"/>
    <col min="13920" max="13920" width="1.5703125" style="189" customWidth="1"/>
    <col min="13921" max="13921" width="4.28515625" style="189" customWidth="1"/>
    <col min="13922" max="14144" width="0.85546875" style="189"/>
    <col min="14145" max="14145" width="3.7109375" style="189" customWidth="1"/>
    <col min="14146" max="14146" width="0.85546875" style="189"/>
    <col min="14147" max="14147" width="1.5703125" style="189" customWidth="1"/>
    <col min="14148" max="14149" width="0.85546875" style="189"/>
    <col min="14150" max="14150" width="0.85546875" style="189" customWidth="1"/>
    <col min="14151" max="14153" width="0.85546875" style="189"/>
    <col min="14154" max="14154" width="0.85546875" style="189" customWidth="1"/>
    <col min="14155" max="14166" width="0.85546875" style="189"/>
    <col min="14167" max="14167" width="0.85546875" style="189" customWidth="1"/>
    <col min="14168" max="14168" width="1.7109375" style="189" customWidth="1"/>
    <col min="14169" max="14169" width="4.5703125" style="189" customWidth="1"/>
    <col min="14170" max="14175" width="0.85546875" style="189"/>
    <col min="14176" max="14176" width="1.5703125" style="189" customWidth="1"/>
    <col min="14177" max="14177" width="4.28515625" style="189" customWidth="1"/>
    <col min="14178" max="14400" width="0.85546875" style="189"/>
    <col min="14401" max="14401" width="3.7109375" style="189" customWidth="1"/>
    <col min="14402" max="14402" width="0.85546875" style="189"/>
    <col min="14403" max="14403" width="1.5703125" style="189" customWidth="1"/>
    <col min="14404" max="14405" width="0.85546875" style="189"/>
    <col min="14406" max="14406" width="0.85546875" style="189" customWidth="1"/>
    <col min="14407" max="14409" width="0.85546875" style="189"/>
    <col min="14410" max="14410" width="0.85546875" style="189" customWidth="1"/>
    <col min="14411" max="14422" width="0.85546875" style="189"/>
    <col min="14423" max="14423" width="0.85546875" style="189" customWidth="1"/>
    <col min="14424" max="14424" width="1.7109375" style="189" customWidth="1"/>
    <col min="14425" max="14425" width="4.5703125" style="189" customWidth="1"/>
    <col min="14426" max="14431" width="0.85546875" style="189"/>
    <col min="14432" max="14432" width="1.5703125" style="189" customWidth="1"/>
    <col min="14433" max="14433" width="4.28515625" style="189" customWidth="1"/>
    <col min="14434" max="14656" width="0.85546875" style="189"/>
    <col min="14657" max="14657" width="3.7109375" style="189" customWidth="1"/>
    <col min="14658" max="14658" width="0.85546875" style="189"/>
    <col min="14659" max="14659" width="1.5703125" style="189" customWidth="1"/>
    <col min="14660" max="14661" width="0.85546875" style="189"/>
    <col min="14662" max="14662" width="0.85546875" style="189" customWidth="1"/>
    <col min="14663" max="14665" width="0.85546875" style="189"/>
    <col min="14666" max="14666" width="0.85546875" style="189" customWidth="1"/>
    <col min="14667" max="14678" width="0.85546875" style="189"/>
    <col min="14679" max="14679" width="0.85546875" style="189" customWidth="1"/>
    <col min="14680" max="14680" width="1.7109375" style="189" customWidth="1"/>
    <col min="14681" max="14681" width="4.5703125" style="189" customWidth="1"/>
    <col min="14682" max="14687" width="0.85546875" style="189"/>
    <col min="14688" max="14688" width="1.5703125" style="189" customWidth="1"/>
    <col min="14689" max="14689" width="4.28515625" style="189" customWidth="1"/>
    <col min="14690" max="14912" width="0.85546875" style="189"/>
    <col min="14913" max="14913" width="3.7109375" style="189" customWidth="1"/>
    <col min="14914" max="14914" width="0.85546875" style="189"/>
    <col min="14915" max="14915" width="1.5703125" style="189" customWidth="1"/>
    <col min="14916" max="14917" width="0.85546875" style="189"/>
    <col min="14918" max="14918" width="0.85546875" style="189" customWidth="1"/>
    <col min="14919" max="14921" width="0.85546875" style="189"/>
    <col min="14922" max="14922" width="0.85546875" style="189" customWidth="1"/>
    <col min="14923" max="14934" width="0.85546875" style="189"/>
    <col min="14935" max="14935" width="0.85546875" style="189" customWidth="1"/>
    <col min="14936" max="14936" width="1.7109375" style="189" customWidth="1"/>
    <col min="14937" max="14937" width="4.5703125" style="189" customWidth="1"/>
    <col min="14938" max="14943" width="0.85546875" style="189"/>
    <col min="14944" max="14944" width="1.5703125" style="189" customWidth="1"/>
    <col min="14945" max="14945" width="4.28515625" style="189" customWidth="1"/>
    <col min="14946" max="15168" width="0.85546875" style="189"/>
    <col min="15169" max="15169" width="3.7109375" style="189" customWidth="1"/>
    <col min="15170" max="15170" width="0.85546875" style="189"/>
    <col min="15171" max="15171" width="1.5703125" style="189" customWidth="1"/>
    <col min="15172" max="15173" width="0.85546875" style="189"/>
    <col min="15174" max="15174" width="0.85546875" style="189" customWidth="1"/>
    <col min="15175" max="15177" width="0.85546875" style="189"/>
    <col min="15178" max="15178" width="0.85546875" style="189" customWidth="1"/>
    <col min="15179" max="15190" width="0.85546875" style="189"/>
    <col min="15191" max="15191" width="0.85546875" style="189" customWidth="1"/>
    <col min="15192" max="15192" width="1.7109375" style="189" customWidth="1"/>
    <col min="15193" max="15193" width="4.5703125" style="189" customWidth="1"/>
    <col min="15194" max="15199" width="0.85546875" style="189"/>
    <col min="15200" max="15200" width="1.5703125" style="189" customWidth="1"/>
    <col min="15201" max="15201" width="4.28515625" style="189" customWidth="1"/>
    <col min="15202" max="15424" width="0.85546875" style="189"/>
    <col min="15425" max="15425" width="3.7109375" style="189" customWidth="1"/>
    <col min="15426" max="15426" width="0.85546875" style="189"/>
    <col min="15427" max="15427" width="1.5703125" style="189" customWidth="1"/>
    <col min="15428" max="15429" width="0.85546875" style="189"/>
    <col min="15430" max="15430" width="0.85546875" style="189" customWidth="1"/>
    <col min="15431" max="15433" width="0.85546875" style="189"/>
    <col min="15434" max="15434" width="0.85546875" style="189" customWidth="1"/>
    <col min="15435" max="15446" width="0.85546875" style="189"/>
    <col min="15447" max="15447" width="0.85546875" style="189" customWidth="1"/>
    <col min="15448" max="15448" width="1.7109375" style="189" customWidth="1"/>
    <col min="15449" max="15449" width="4.5703125" style="189" customWidth="1"/>
    <col min="15450" max="15455" width="0.85546875" style="189"/>
    <col min="15456" max="15456" width="1.5703125" style="189" customWidth="1"/>
    <col min="15457" max="15457" width="4.28515625" style="189" customWidth="1"/>
    <col min="15458" max="15680" width="0.85546875" style="189"/>
    <col min="15681" max="15681" width="3.7109375" style="189" customWidth="1"/>
    <col min="15682" max="15682" width="0.85546875" style="189"/>
    <col min="15683" max="15683" width="1.5703125" style="189" customWidth="1"/>
    <col min="15684" max="15685" width="0.85546875" style="189"/>
    <col min="15686" max="15686" width="0.85546875" style="189" customWidth="1"/>
    <col min="15687" max="15689" width="0.85546875" style="189"/>
    <col min="15690" max="15690" width="0.85546875" style="189" customWidth="1"/>
    <col min="15691" max="15702" width="0.85546875" style="189"/>
    <col min="15703" max="15703" width="0.85546875" style="189" customWidth="1"/>
    <col min="15704" max="15704" width="1.7109375" style="189" customWidth="1"/>
    <col min="15705" max="15705" width="4.5703125" style="189" customWidth="1"/>
    <col min="15706" max="15711" width="0.85546875" style="189"/>
    <col min="15712" max="15712" width="1.5703125" style="189" customWidth="1"/>
    <col min="15713" max="15713" width="4.28515625" style="189" customWidth="1"/>
    <col min="15714" max="15936" width="0.85546875" style="189"/>
    <col min="15937" max="15937" width="3.7109375" style="189" customWidth="1"/>
    <col min="15938" max="15938" width="0.85546875" style="189"/>
    <col min="15939" max="15939" width="1.5703125" style="189" customWidth="1"/>
    <col min="15940" max="15941" width="0.85546875" style="189"/>
    <col min="15942" max="15942" width="0.85546875" style="189" customWidth="1"/>
    <col min="15943" max="15945" width="0.85546875" style="189"/>
    <col min="15946" max="15946" width="0.85546875" style="189" customWidth="1"/>
    <col min="15947" max="15958" width="0.85546875" style="189"/>
    <col min="15959" max="15959" width="0.85546875" style="189" customWidth="1"/>
    <col min="15960" max="15960" width="1.7109375" style="189" customWidth="1"/>
    <col min="15961" max="15961" width="4.5703125" style="189" customWidth="1"/>
    <col min="15962" max="15967" width="0.85546875" style="189"/>
    <col min="15968" max="15968" width="1.5703125" style="189" customWidth="1"/>
    <col min="15969" max="15969" width="4.28515625" style="189" customWidth="1"/>
    <col min="15970" max="16192" width="0.85546875" style="189"/>
    <col min="16193" max="16193" width="3.7109375" style="189" customWidth="1"/>
    <col min="16194" max="16194" width="0.85546875" style="189"/>
    <col min="16195" max="16195" width="1.5703125" style="189" customWidth="1"/>
    <col min="16196" max="16197" width="0.85546875" style="189"/>
    <col min="16198" max="16198" width="0.85546875" style="189" customWidth="1"/>
    <col min="16199" max="16201" width="0.85546875" style="189"/>
    <col min="16202" max="16202" width="0.85546875" style="189" customWidth="1"/>
    <col min="16203" max="16214" width="0.85546875" style="189"/>
    <col min="16215" max="16215" width="0.85546875" style="189" customWidth="1"/>
    <col min="16216" max="16216" width="1.7109375" style="189" customWidth="1"/>
    <col min="16217" max="16217" width="4.5703125" style="189" customWidth="1"/>
    <col min="16218" max="16223" width="0.85546875" style="189"/>
    <col min="16224" max="16224" width="1.5703125" style="189" customWidth="1"/>
    <col min="16225" max="16225" width="4.28515625" style="189" customWidth="1"/>
    <col min="16226" max="16384" width="0.85546875" style="189"/>
  </cols>
  <sheetData>
    <row r="1" spans="1:105" s="191" customFormat="1" ht="12.75">
      <c r="BQ1" s="191" t="s">
        <v>3291</v>
      </c>
    </row>
    <row r="2" spans="1:105" s="191" customFormat="1" ht="39.75" customHeight="1">
      <c r="BQ2" s="239" t="s">
        <v>3289</v>
      </c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239"/>
      <c r="CX2" s="239"/>
      <c r="CY2" s="239"/>
      <c r="CZ2" s="239"/>
      <c r="DA2" s="239"/>
    </row>
    <row r="3" spans="1:105" ht="3" customHeight="1"/>
    <row r="4" spans="1:105" s="192" customFormat="1" ht="24" customHeight="1">
      <c r="BQ4" s="240" t="s">
        <v>3292</v>
      </c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  <c r="CI4" s="240"/>
      <c r="CJ4" s="240"/>
      <c r="CK4" s="240"/>
      <c r="CL4" s="240"/>
      <c r="CM4" s="240"/>
      <c r="CN4" s="240"/>
      <c r="CO4" s="240"/>
      <c r="CP4" s="240"/>
      <c r="CQ4" s="240"/>
      <c r="CR4" s="240"/>
      <c r="CS4" s="240"/>
      <c r="CT4" s="240"/>
      <c r="CU4" s="240"/>
      <c r="CV4" s="240"/>
      <c r="CW4" s="240"/>
      <c r="CX4" s="240"/>
      <c r="CY4" s="240"/>
      <c r="CZ4" s="240"/>
      <c r="DA4" s="240"/>
    </row>
    <row r="6" spans="1:105" ht="15.75">
      <c r="DA6" s="193"/>
    </row>
    <row r="8" spans="1:105" s="194" customFormat="1" ht="16.5">
      <c r="A8" s="241" t="s">
        <v>1772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</row>
    <row r="9" spans="1:105" s="194" customFormat="1" ht="6" customHeight="1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</row>
    <row r="10" spans="1:105" s="194" customFormat="1" ht="31.7" customHeight="1">
      <c r="A10" s="242" t="s">
        <v>3288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</row>
    <row r="11" spans="1:105" s="194" customFormat="1" ht="31.7" customHeight="1">
      <c r="A11" s="242" t="s">
        <v>3290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</row>
    <row r="13" spans="1:105" s="191" customFormat="1" ht="42" customHeight="1">
      <c r="A13" s="224" t="s">
        <v>1776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 t="s">
        <v>3279</v>
      </c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 t="s">
        <v>3280</v>
      </c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 t="s">
        <v>3281</v>
      </c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</row>
    <row r="14" spans="1:105" s="191" customFormat="1" ht="30" customHeight="1">
      <c r="A14" s="224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 t="s">
        <v>1773</v>
      </c>
      <c r="AI14" s="224"/>
      <c r="AJ14" s="224"/>
      <c r="AK14" s="224"/>
      <c r="AL14" s="224"/>
      <c r="AM14" s="224"/>
      <c r="AN14" s="224"/>
      <c r="AO14" s="224"/>
      <c r="AP14" s="224" t="s">
        <v>3282</v>
      </c>
      <c r="AQ14" s="224"/>
      <c r="AR14" s="224"/>
      <c r="AS14" s="224"/>
      <c r="AT14" s="224"/>
      <c r="AU14" s="224"/>
      <c r="AV14" s="224"/>
      <c r="AW14" s="224"/>
      <c r="AX14" s="224" t="s">
        <v>1774</v>
      </c>
      <c r="AY14" s="224"/>
      <c r="AZ14" s="224"/>
      <c r="BA14" s="224"/>
      <c r="BB14" s="224"/>
      <c r="BC14" s="224"/>
      <c r="BD14" s="224"/>
      <c r="BE14" s="224"/>
      <c r="BF14" s="224" t="s">
        <v>1773</v>
      </c>
      <c r="BG14" s="224"/>
      <c r="BH14" s="224"/>
      <c r="BI14" s="224"/>
      <c r="BJ14" s="224"/>
      <c r="BK14" s="224"/>
      <c r="BL14" s="224"/>
      <c r="BM14" s="224"/>
      <c r="BN14" s="224" t="s">
        <v>3282</v>
      </c>
      <c r="BO14" s="224"/>
      <c r="BP14" s="224"/>
      <c r="BQ14" s="224"/>
      <c r="BR14" s="224"/>
      <c r="BS14" s="224"/>
      <c r="BT14" s="224"/>
      <c r="BU14" s="224"/>
      <c r="BV14" s="224" t="s">
        <v>1774</v>
      </c>
      <c r="BW14" s="224"/>
      <c r="BX14" s="224"/>
      <c r="BY14" s="224"/>
      <c r="BZ14" s="224"/>
      <c r="CA14" s="224"/>
      <c r="CB14" s="224"/>
      <c r="CC14" s="224"/>
      <c r="CD14" s="224" t="s">
        <v>1773</v>
      </c>
      <c r="CE14" s="224"/>
      <c r="CF14" s="224"/>
      <c r="CG14" s="224"/>
      <c r="CH14" s="224"/>
      <c r="CI14" s="224"/>
      <c r="CJ14" s="224"/>
      <c r="CK14" s="224"/>
      <c r="CL14" s="224" t="s">
        <v>3282</v>
      </c>
      <c r="CM14" s="224"/>
      <c r="CN14" s="224"/>
      <c r="CO14" s="224"/>
      <c r="CP14" s="224"/>
      <c r="CQ14" s="224"/>
      <c r="CR14" s="224"/>
      <c r="CS14" s="224"/>
      <c r="CT14" s="224" t="s">
        <v>1774</v>
      </c>
      <c r="CU14" s="224"/>
      <c r="CV14" s="224"/>
      <c r="CW14" s="224"/>
      <c r="CX14" s="224"/>
      <c r="CY14" s="224"/>
      <c r="CZ14" s="224"/>
      <c r="DA14" s="224"/>
    </row>
    <row r="15" spans="1:105" s="191" customFormat="1" ht="15" customHeight="1">
      <c r="A15" s="229" t="s">
        <v>1</v>
      </c>
      <c r="B15" s="229"/>
      <c r="C15" s="229"/>
      <c r="D15" s="229"/>
      <c r="E15" s="229"/>
      <c r="F15" s="232" t="s">
        <v>1775</v>
      </c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1">
        <f>117+255+6</f>
        <v>378</v>
      </c>
      <c r="AI15" s="231"/>
      <c r="AJ15" s="231"/>
      <c r="AK15" s="231"/>
      <c r="AL15" s="231"/>
      <c r="AM15" s="231"/>
      <c r="AN15" s="231"/>
      <c r="AO15" s="231"/>
      <c r="AP15" s="231" t="s">
        <v>3277</v>
      </c>
      <c r="AQ15" s="231"/>
      <c r="AR15" s="231"/>
      <c r="AS15" s="231"/>
      <c r="AT15" s="231"/>
      <c r="AU15" s="231"/>
      <c r="AV15" s="231"/>
      <c r="AW15" s="231"/>
      <c r="AX15" s="231" t="s">
        <v>3277</v>
      </c>
      <c r="AY15" s="231"/>
      <c r="AZ15" s="231"/>
      <c r="BA15" s="231"/>
      <c r="BB15" s="231"/>
      <c r="BC15" s="231"/>
      <c r="BD15" s="231"/>
      <c r="BE15" s="231"/>
      <c r="BF15" s="228">
        <f>933+1829+42</f>
        <v>2804</v>
      </c>
      <c r="BG15" s="224"/>
      <c r="BH15" s="224"/>
      <c r="BI15" s="224"/>
      <c r="BJ15" s="224"/>
      <c r="BK15" s="224"/>
      <c r="BL15" s="224"/>
      <c r="BM15" s="224"/>
      <c r="BN15" s="224" t="s">
        <v>3277</v>
      </c>
      <c r="BO15" s="224"/>
      <c r="BP15" s="224"/>
      <c r="BQ15" s="224"/>
      <c r="BR15" s="224"/>
      <c r="BS15" s="224"/>
      <c r="BT15" s="224"/>
      <c r="BU15" s="224"/>
      <c r="BV15" s="224" t="s">
        <v>3277</v>
      </c>
      <c r="BW15" s="224"/>
      <c r="BX15" s="224"/>
      <c r="BY15" s="224"/>
      <c r="BZ15" s="224"/>
      <c r="CA15" s="224"/>
      <c r="CB15" s="224"/>
      <c r="CC15" s="224"/>
      <c r="CD15" s="233">
        <f>9006.05276/1.2</f>
        <v>7505.0439666666671</v>
      </c>
      <c r="CE15" s="234"/>
      <c r="CF15" s="234"/>
      <c r="CG15" s="234"/>
      <c r="CH15" s="234"/>
      <c r="CI15" s="234"/>
      <c r="CJ15" s="234"/>
      <c r="CK15" s="235"/>
      <c r="CL15" s="224" t="s">
        <v>3277</v>
      </c>
      <c r="CM15" s="224"/>
      <c r="CN15" s="224"/>
      <c r="CO15" s="224"/>
      <c r="CP15" s="224"/>
      <c r="CQ15" s="224"/>
      <c r="CR15" s="224"/>
      <c r="CS15" s="224"/>
      <c r="CT15" s="224" t="s">
        <v>3277</v>
      </c>
      <c r="CU15" s="224"/>
      <c r="CV15" s="224"/>
      <c r="CW15" s="224"/>
      <c r="CX15" s="224"/>
      <c r="CY15" s="224"/>
      <c r="CZ15" s="224"/>
      <c r="DA15" s="224"/>
    </row>
    <row r="16" spans="1:105" s="191" customFormat="1" ht="27.95" customHeight="1">
      <c r="A16" s="229"/>
      <c r="B16" s="229"/>
      <c r="C16" s="229"/>
      <c r="D16" s="229"/>
      <c r="E16" s="229"/>
      <c r="F16" s="230" t="s">
        <v>3283</v>
      </c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1">
        <f>16+165+5</f>
        <v>186</v>
      </c>
      <c r="AI16" s="231"/>
      <c r="AJ16" s="231"/>
      <c r="AK16" s="231"/>
      <c r="AL16" s="231"/>
      <c r="AM16" s="231"/>
      <c r="AN16" s="231"/>
      <c r="AO16" s="231"/>
      <c r="AP16" s="231" t="s">
        <v>3277</v>
      </c>
      <c r="AQ16" s="231"/>
      <c r="AR16" s="231"/>
      <c r="AS16" s="231"/>
      <c r="AT16" s="231"/>
      <c r="AU16" s="231"/>
      <c r="AV16" s="231"/>
      <c r="AW16" s="231"/>
      <c r="AX16" s="231" t="s">
        <v>3277</v>
      </c>
      <c r="AY16" s="231"/>
      <c r="AZ16" s="231"/>
      <c r="BA16" s="231"/>
      <c r="BB16" s="231"/>
      <c r="BC16" s="231"/>
      <c r="BD16" s="231"/>
      <c r="BE16" s="231"/>
      <c r="BF16" s="228">
        <f>110+1160+35</f>
        <v>1305</v>
      </c>
      <c r="BG16" s="224"/>
      <c r="BH16" s="224"/>
      <c r="BI16" s="224"/>
      <c r="BJ16" s="224"/>
      <c r="BK16" s="224"/>
      <c r="BL16" s="224"/>
      <c r="BM16" s="224"/>
      <c r="BN16" s="224" t="s">
        <v>3277</v>
      </c>
      <c r="BO16" s="224"/>
      <c r="BP16" s="224"/>
      <c r="BQ16" s="224"/>
      <c r="BR16" s="224"/>
      <c r="BS16" s="224"/>
      <c r="BT16" s="224"/>
      <c r="BU16" s="224"/>
      <c r="BV16" s="224" t="s">
        <v>3277</v>
      </c>
      <c r="BW16" s="224"/>
      <c r="BX16" s="224"/>
      <c r="BY16" s="224"/>
      <c r="BZ16" s="224"/>
      <c r="CA16" s="224"/>
      <c r="CB16" s="224"/>
      <c r="CC16" s="224"/>
      <c r="CD16" s="233">
        <f>4203.00111/1.2</f>
        <v>3502.5009250000003</v>
      </c>
      <c r="CE16" s="234"/>
      <c r="CF16" s="234"/>
      <c r="CG16" s="234"/>
      <c r="CH16" s="234"/>
      <c r="CI16" s="234"/>
      <c r="CJ16" s="234"/>
      <c r="CK16" s="235"/>
      <c r="CL16" s="224" t="s">
        <v>3277</v>
      </c>
      <c r="CM16" s="224"/>
      <c r="CN16" s="224"/>
      <c r="CO16" s="224"/>
      <c r="CP16" s="224"/>
      <c r="CQ16" s="224"/>
      <c r="CR16" s="224"/>
      <c r="CS16" s="224"/>
      <c r="CT16" s="224" t="s">
        <v>3277</v>
      </c>
      <c r="CU16" s="224"/>
      <c r="CV16" s="224"/>
      <c r="CW16" s="224"/>
      <c r="CX16" s="224"/>
      <c r="CY16" s="224"/>
      <c r="CZ16" s="224"/>
      <c r="DA16" s="224"/>
    </row>
    <row r="17" spans="1:105" s="191" customFormat="1" ht="15" customHeight="1">
      <c r="A17" s="229" t="s">
        <v>0</v>
      </c>
      <c r="B17" s="229"/>
      <c r="C17" s="229"/>
      <c r="D17" s="229"/>
      <c r="E17" s="229"/>
      <c r="F17" s="232" t="s">
        <v>3284</v>
      </c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1">
        <f>6+15+0</f>
        <v>21</v>
      </c>
      <c r="AI17" s="231"/>
      <c r="AJ17" s="231"/>
      <c r="AK17" s="231"/>
      <c r="AL17" s="231"/>
      <c r="AM17" s="231"/>
      <c r="AN17" s="231"/>
      <c r="AO17" s="231"/>
      <c r="AP17" s="231" t="s">
        <v>3277</v>
      </c>
      <c r="AQ17" s="231"/>
      <c r="AR17" s="231"/>
      <c r="AS17" s="231"/>
      <c r="AT17" s="231"/>
      <c r="AU17" s="231"/>
      <c r="AV17" s="231"/>
      <c r="AW17" s="231"/>
      <c r="AX17" s="231" t="s">
        <v>3277</v>
      </c>
      <c r="AY17" s="231"/>
      <c r="AZ17" s="231"/>
      <c r="BA17" s="231"/>
      <c r="BB17" s="231"/>
      <c r="BC17" s="231"/>
      <c r="BD17" s="231"/>
      <c r="BE17" s="231"/>
      <c r="BF17" s="228">
        <f>190+391+0</f>
        <v>581</v>
      </c>
      <c r="BG17" s="224"/>
      <c r="BH17" s="224"/>
      <c r="BI17" s="224"/>
      <c r="BJ17" s="224"/>
      <c r="BK17" s="224"/>
      <c r="BL17" s="224"/>
      <c r="BM17" s="224"/>
      <c r="BN17" s="224" t="s">
        <v>3277</v>
      </c>
      <c r="BO17" s="224"/>
      <c r="BP17" s="224"/>
      <c r="BQ17" s="224"/>
      <c r="BR17" s="224"/>
      <c r="BS17" s="224"/>
      <c r="BT17" s="224"/>
      <c r="BU17" s="224"/>
      <c r="BV17" s="224" t="s">
        <v>3277</v>
      </c>
      <c r="BW17" s="224"/>
      <c r="BX17" s="224"/>
      <c r="BY17" s="224"/>
      <c r="BZ17" s="224"/>
      <c r="CA17" s="224"/>
      <c r="CB17" s="224"/>
      <c r="CC17" s="224"/>
      <c r="CD17" s="233">
        <f>407.59729/1.2</f>
        <v>339.66440833333331</v>
      </c>
      <c r="CE17" s="234"/>
      <c r="CF17" s="234"/>
      <c r="CG17" s="234"/>
      <c r="CH17" s="234"/>
      <c r="CI17" s="234"/>
      <c r="CJ17" s="234"/>
      <c r="CK17" s="235"/>
      <c r="CL17" s="224" t="s">
        <v>3277</v>
      </c>
      <c r="CM17" s="224"/>
      <c r="CN17" s="224"/>
      <c r="CO17" s="224"/>
      <c r="CP17" s="224"/>
      <c r="CQ17" s="224"/>
      <c r="CR17" s="224"/>
      <c r="CS17" s="224"/>
      <c r="CT17" s="224" t="s">
        <v>3277</v>
      </c>
      <c r="CU17" s="224"/>
      <c r="CV17" s="224"/>
      <c r="CW17" s="224"/>
      <c r="CX17" s="224"/>
      <c r="CY17" s="224"/>
      <c r="CZ17" s="224"/>
      <c r="DA17" s="224"/>
    </row>
    <row r="18" spans="1:105" s="191" customFormat="1" ht="27.95" customHeight="1">
      <c r="A18" s="229"/>
      <c r="B18" s="229"/>
      <c r="C18" s="229"/>
      <c r="D18" s="229"/>
      <c r="E18" s="229"/>
      <c r="F18" s="230" t="s">
        <v>3283</v>
      </c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1">
        <v>1</v>
      </c>
      <c r="AI18" s="231"/>
      <c r="AJ18" s="231"/>
      <c r="AK18" s="231"/>
      <c r="AL18" s="231"/>
      <c r="AM18" s="231"/>
      <c r="AN18" s="231"/>
      <c r="AO18" s="231"/>
      <c r="AP18" s="231" t="s">
        <v>3277</v>
      </c>
      <c r="AQ18" s="231"/>
      <c r="AR18" s="231"/>
      <c r="AS18" s="231"/>
      <c r="AT18" s="231"/>
      <c r="AU18" s="231"/>
      <c r="AV18" s="231"/>
      <c r="AW18" s="231"/>
      <c r="AX18" s="231" t="s">
        <v>3277</v>
      </c>
      <c r="AY18" s="231"/>
      <c r="AZ18" s="231"/>
      <c r="BA18" s="231"/>
      <c r="BB18" s="231"/>
      <c r="BC18" s="231"/>
      <c r="BD18" s="231"/>
      <c r="BE18" s="231"/>
      <c r="BF18" s="228">
        <v>30</v>
      </c>
      <c r="BG18" s="228"/>
      <c r="BH18" s="228"/>
      <c r="BI18" s="228"/>
      <c r="BJ18" s="228"/>
      <c r="BK18" s="228"/>
      <c r="BL18" s="228"/>
      <c r="BM18" s="228"/>
      <c r="BN18" s="224" t="s">
        <v>3277</v>
      </c>
      <c r="BO18" s="224"/>
      <c r="BP18" s="224"/>
      <c r="BQ18" s="224"/>
      <c r="BR18" s="224"/>
      <c r="BS18" s="224"/>
      <c r="BT18" s="224"/>
      <c r="BU18" s="224"/>
      <c r="BV18" s="224" t="s">
        <v>3277</v>
      </c>
      <c r="BW18" s="224"/>
      <c r="BX18" s="224"/>
      <c r="BY18" s="224"/>
      <c r="BZ18" s="224"/>
      <c r="CA18" s="224"/>
      <c r="CB18" s="224"/>
      <c r="CC18" s="224"/>
      <c r="CD18" s="236">
        <f>41.59/1.2</f>
        <v>34.658333333333339</v>
      </c>
      <c r="CE18" s="237"/>
      <c r="CF18" s="237"/>
      <c r="CG18" s="237"/>
      <c r="CH18" s="237"/>
      <c r="CI18" s="237"/>
      <c r="CJ18" s="237"/>
      <c r="CK18" s="238"/>
      <c r="CL18" s="224" t="s">
        <v>3277</v>
      </c>
      <c r="CM18" s="224"/>
      <c r="CN18" s="224"/>
      <c r="CO18" s="224"/>
      <c r="CP18" s="224"/>
      <c r="CQ18" s="224"/>
      <c r="CR18" s="224"/>
      <c r="CS18" s="224"/>
      <c r="CT18" s="224" t="s">
        <v>3277</v>
      </c>
      <c r="CU18" s="224"/>
      <c r="CV18" s="224"/>
      <c r="CW18" s="224"/>
      <c r="CX18" s="224"/>
      <c r="CY18" s="224"/>
      <c r="CZ18" s="224"/>
      <c r="DA18" s="224"/>
    </row>
    <row r="19" spans="1:105" s="191" customFormat="1" ht="15" customHeight="1">
      <c r="A19" s="229" t="s">
        <v>2</v>
      </c>
      <c r="B19" s="229"/>
      <c r="C19" s="229"/>
      <c r="D19" s="229"/>
      <c r="E19" s="229"/>
      <c r="F19" s="232" t="s">
        <v>3285</v>
      </c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1">
        <f>2</f>
        <v>2</v>
      </c>
      <c r="AI19" s="231"/>
      <c r="AJ19" s="231"/>
      <c r="AK19" s="231"/>
      <c r="AL19" s="231"/>
      <c r="AM19" s="231"/>
      <c r="AN19" s="231"/>
      <c r="AO19" s="231"/>
      <c r="AP19" s="231">
        <v>2</v>
      </c>
      <c r="AQ19" s="231"/>
      <c r="AR19" s="231"/>
      <c r="AS19" s="231"/>
      <c r="AT19" s="231"/>
      <c r="AU19" s="231"/>
      <c r="AV19" s="231"/>
      <c r="AW19" s="231"/>
      <c r="AX19" s="231" t="s">
        <v>3277</v>
      </c>
      <c r="AY19" s="231"/>
      <c r="AZ19" s="231"/>
      <c r="BA19" s="231"/>
      <c r="BB19" s="231"/>
      <c r="BC19" s="231"/>
      <c r="BD19" s="231"/>
      <c r="BE19" s="231"/>
      <c r="BF19" s="228">
        <f>785+0+0</f>
        <v>785</v>
      </c>
      <c r="BG19" s="224"/>
      <c r="BH19" s="224"/>
      <c r="BI19" s="224"/>
      <c r="BJ19" s="224"/>
      <c r="BK19" s="224"/>
      <c r="BL19" s="224"/>
      <c r="BM19" s="224"/>
      <c r="BN19" s="228">
        <f>830+0+0</f>
        <v>830</v>
      </c>
      <c r="BO19" s="224"/>
      <c r="BP19" s="224"/>
      <c r="BQ19" s="224"/>
      <c r="BR19" s="224"/>
      <c r="BS19" s="224"/>
      <c r="BT19" s="224"/>
      <c r="BU19" s="224"/>
      <c r="BV19" s="224" t="s">
        <v>3277</v>
      </c>
      <c r="BW19" s="224"/>
      <c r="BX19" s="224"/>
      <c r="BY19" s="224"/>
      <c r="BZ19" s="224"/>
      <c r="CA19" s="224"/>
      <c r="CB19" s="224"/>
      <c r="CC19" s="224"/>
      <c r="CD19" s="233">
        <f>24.71986/1.2</f>
        <v>20.599883333333334</v>
      </c>
      <c r="CE19" s="234"/>
      <c r="CF19" s="234"/>
      <c r="CG19" s="234"/>
      <c r="CH19" s="234"/>
      <c r="CI19" s="234"/>
      <c r="CJ19" s="234"/>
      <c r="CK19" s="235"/>
      <c r="CL19" s="228">
        <f>439.62491/1.2</f>
        <v>366.3540916666667</v>
      </c>
      <c r="CM19" s="224"/>
      <c r="CN19" s="224"/>
      <c r="CO19" s="224"/>
      <c r="CP19" s="224"/>
      <c r="CQ19" s="224"/>
      <c r="CR19" s="224"/>
      <c r="CS19" s="224"/>
      <c r="CT19" s="224" t="s">
        <v>3277</v>
      </c>
      <c r="CU19" s="224"/>
      <c r="CV19" s="224"/>
      <c r="CW19" s="224"/>
      <c r="CX19" s="224"/>
      <c r="CY19" s="224"/>
      <c r="CZ19" s="224"/>
      <c r="DA19" s="224"/>
    </row>
    <row r="20" spans="1:105" s="191" customFormat="1" ht="40.700000000000003" customHeight="1">
      <c r="A20" s="229"/>
      <c r="B20" s="229"/>
      <c r="C20" s="229"/>
      <c r="D20" s="229"/>
      <c r="E20" s="229"/>
      <c r="F20" s="230" t="s">
        <v>3286</v>
      </c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1" t="s">
        <v>3277</v>
      </c>
      <c r="AI20" s="231"/>
      <c r="AJ20" s="231"/>
      <c r="AK20" s="231"/>
      <c r="AL20" s="231"/>
      <c r="AM20" s="231"/>
      <c r="AN20" s="231"/>
      <c r="AO20" s="231"/>
      <c r="AP20" s="231" t="s">
        <v>3277</v>
      </c>
      <c r="AQ20" s="231"/>
      <c r="AR20" s="231"/>
      <c r="AS20" s="231"/>
      <c r="AT20" s="231"/>
      <c r="AU20" s="231"/>
      <c r="AV20" s="231"/>
      <c r="AW20" s="231"/>
      <c r="AX20" s="231" t="s">
        <v>3277</v>
      </c>
      <c r="AY20" s="231"/>
      <c r="AZ20" s="231"/>
      <c r="BA20" s="231"/>
      <c r="BB20" s="231"/>
      <c r="BC20" s="231"/>
      <c r="BD20" s="231"/>
      <c r="BE20" s="231"/>
      <c r="BF20" s="224" t="s">
        <v>3277</v>
      </c>
      <c r="BG20" s="224"/>
      <c r="BH20" s="224"/>
      <c r="BI20" s="224"/>
      <c r="BJ20" s="224"/>
      <c r="BK20" s="224"/>
      <c r="BL20" s="224"/>
      <c r="BM20" s="224"/>
      <c r="BN20" s="224" t="s">
        <v>3277</v>
      </c>
      <c r="BO20" s="224"/>
      <c r="BP20" s="224"/>
      <c r="BQ20" s="224"/>
      <c r="BR20" s="224"/>
      <c r="BS20" s="224"/>
      <c r="BT20" s="224"/>
      <c r="BU20" s="224"/>
      <c r="BV20" s="224" t="s">
        <v>3277</v>
      </c>
      <c r="BW20" s="224"/>
      <c r="BX20" s="224"/>
      <c r="BY20" s="224"/>
      <c r="BZ20" s="224"/>
      <c r="CA20" s="224"/>
      <c r="CB20" s="224"/>
      <c r="CC20" s="224"/>
      <c r="CD20" s="225" t="s">
        <v>3277</v>
      </c>
      <c r="CE20" s="226"/>
      <c r="CF20" s="226"/>
      <c r="CG20" s="226"/>
      <c r="CH20" s="226"/>
      <c r="CI20" s="226"/>
      <c r="CJ20" s="226"/>
      <c r="CK20" s="227"/>
      <c r="CL20" s="224" t="s">
        <v>3277</v>
      </c>
      <c r="CM20" s="224"/>
      <c r="CN20" s="224"/>
      <c r="CO20" s="224"/>
      <c r="CP20" s="224"/>
      <c r="CQ20" s="224"/>
      <c r="CR20" s="224"/>
      <c r="CS20" s="224"/>
      <c r="CT20" s="224" t="s">
        <v>3277</v>
      </c>
      <c r="CU20" s="224"/>
      <c r="CV20" s="224"/>
      <c r="CW20" s="224"/>
      <c r="CX20" s="224"/>
      <c r="CY20" s="224"/>
      <c r="CZ20" s="224"/>
      <c r="DA20" s="224"/>
    </row>
    <row r="21" spans="1:105" s="191" customFormat="1" ht="15" customHeight="1">
      <c r="A21" s="229" t="s">
        <v>10</v>
      </c>
      <c r="B21" s="229"/>
      <c r="C21" s="229"/>
      <c r="D21" s="229"/>
      <c r="E21" s="229"/>
      <c r="F21" s="232" t="s">
        <v>3287</v>
      </c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1" t="s">
        <v>3277</v>
      </c>
      <c r="AI21" s="231"/>
      <c r="AJ21" s="231"/>
      <c r="AK21" s="231"/>
      <c r="AL21" s="231"/>
      <c r="AM21" s="231"/>
      <c r="AN21" s="231"/>
      <c r="AO21" s="231"/>
      <c r="AP21" s="231">
        <v>1</v>
      </c>
      <c r="AQ21" s="231"/>
      <c r="AR21" s="231"/>
      <c r="AS21" s="231"/>
      <c r="AT21" s="231"/>
      <c r="AU21" s="231"/>
      <c r="AV21" s="231"/>
      <c r="AW21" s="231"/>
      <c r="AX21" s="231" t="s">
        <v>3277</v>
      </c>
      <c r="AY21" s="231"/>
      <c r="AZ21" s="231"/>
      <c r="BA21" s="231"/>
      <c r="BB21" s="231"/>
      <c r="BC21" s="231"/>
      <c r="BD21" s="231"/>
      <c r="BE21" s="231"/>
      <c r="BF21" s="224" t="s">
        <v>3277</v>
      </c>
      <c r="BG21" s="224"/>
      <c r="BH21" s="224"/>
      <c r="BI21" s="224"/>
      <c r="BJ21" s="224"/>
      <c r="BK21" s="224"/>
      <c r="BL21" s="224"/>
      <c r="BM21" s="224"/>
      <c r="BN21" s="228">
        <v>2350</v>
      </c>
      <c r="BO21" s="224"/>
      <c r="BP21" s="224"/>
      <c r="BQ21" s="224"/>
      <c r="BR21" s="224"/>
      <c r="BS21" s="224"/>
      <c r="BT21" s="224"/>
      <c r="BU21" s="224"/>
      <c r="BV21" s="224" t="s">
        <v>3277</v>
      </c>
      <c r="BW21" s="224"/>
      <c r="BX21" s="224"/>
      <c r="BY21" s="224"/>
      <c r="BZ21" s="224"/>
      <c r="CA21" s="224"/>
      <c r="CB21" s="224"/>
      <c r="CC21" s="224"/>
      <c r="CD21" s="225" t="s">
        <v>3277</v>
      </c>
      <c r="CE21" s="226"/>
      <c r="CF21" s="226"/>
      <c r="CG21" s="226"/>
      <c r="CH21" s="226"/>
      <c r="CI21" s="226"/>
      <c r="CJ21" s="226"/>
      <c r="CK21" s="227"/>
      <c r="CL21" s="228">
        <f>12.35993/1.2</f>
        <v>10.299941666666667</v>
      </c>
      <c r="CM21" s="224"/>
      <c r="CN21" s="224"/>
      <c r="CO21" s="224"/>
      <c r="CP21" s="224"/>
      <c r="CQ21" s="224"/>
      <c r="CR21" s="224"/>
      <c r="CS21" s="224"/>
      <c r="CT21" s="224" t="s">
        <v>3277</v>
      </c>
      <c r="CU21" s="224"/>
      <c r="CV21" s="224"/>
      <c r="CW21" s="224"/>
      <c r="CX21" s="224"/>
      <c r="CY21" s="224"/>
      <c r="CZ21" s="224"/>
      <c r="DA21" s="224"/>
    </row>
    <row r="22" spans="1:105" s="191" customFormat="1" ht="40.700000000000003" customHeight="1">
      <c r="A22" s="229"/>
      <c r="B22" s="229"/>
      <c r="C22" s="229"/>
      <c r="D22" s="229"/>
      <c r="E22" s="229"/>
      <c r="F22" s="230" t="s">
        <v>3286</v>
      </c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1" t="s">
        <v>3277</v>
      </c>
      <c r="AI22" s="231"/>
      <c r="AJ22" s="231"/>
      <c r="AK22" s="231"/>
      <c r="AL22" s="231"/>
      <c r="AM22" s="231"/>
      <c r="AN22" s="231"/>
      <c r="AO22" s="231"/>
      <c r="AP22" s="231" t="s">
        <v>3277</v>
      </c>
      <c r="AQ22" s="231"/>
      <c r="AR22" s="231"/>
      <c r="AS22" s="231"/>
      <c r="AT22" s="231"/>
      <c r="AU22" s="231"/>
      <c r="AV22" s="231"/>
      <c r="AW22" s="231"/>
      <c r="AX22" s="231" t="s">
        <v>3277</v>
      </c>
      <c r="AY22" s="231"/>
      <c r="AZ22" s="231"/>
      <c r="BA22" s="231"/>
      <c r="BB22" s="231"/>
      <c r="BC22" s="231"/>
      <c r="BD22" s="231"/>
      <c r="BE22" s="231"/>
      <c r="BF22" s="224" t="s">
        <v>3277</v>
      </c>
      <c r="BG22" s="224"/>
      <c r="BH22" s="224"/>
      <c r="BI22" s="224"/>
      <c r="BJ22" s="224"/>
      <c r="BK22" s="224"/>
      <c r="BL22" s="224"/>
      <c r="BM22" s="224"/>
      <c r="BN22" s="224" t="s">
        <v>3277</v>
      </c>
      <c r="BO22" s="224"/>
      <c r="BP22" s="224"/>
      <c r="BQ22" s="224"/>
      <c r="BR22" s="224"/>
      <c r="BS22" s="224"/>
      <c r="BT22" s="224"/>
      <c r="BU22" s="224"/>
      <c r="BV22" s="224" t="s">
        <v>3277</v>
      </c>
      <c r="BW22" s="224"/>
      <c r="BX22" s="224"/>
      <c r="BY22" s="224"/>
      <c r="BZ22" s="224"/>
      <c r="CA22" s="224"/>
      <c r="CB22" s="224"/>
      <c r="CC22" s="224"/>
      <c r="CD22" s="225" t="s">
        <v>3277</v>
      </c>
      <c r="CE22" s="226"/>
      <c r="CF22" s="226"/>
      <c r="CG22" s="226"/>
      <c r="CH22" s="226"/>
      <c r="CI22" s="226"/>
      <c r="CJ22" s="226"/>
      <c r="CK22" s="227"/>
      <c r="CL22" s="224" t="s">
        <v>3277</v>
      </c>
      <c r="CM22" s="224"/>
      <c r="CN22" s="224"/>
      <c r="CO22" s="224"/>
      <c r="CP22" s="224"/>
      <c r="CQ22" s="224"/>
      <c r="CR22" s="224"/>
      <c r="CS22" s="224"/>
      <c r="CT22" s="224" t="s">
        <v>3277</v>
      </c>
      <c r="CU22" s="224"/>
      <c r="CV22" s="224"/>
      <c r="CW22" s="224"/>
      <c r="CX22" s="224"/>
      <c r="CY22" s="224"/>
      <c r="CZ22" s="224"/>
      <c r="DA22" s="224"/>
    </row>
    <row r="23" spans="1:105" ht="15.75">
      <c r="A23" s="197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</row>
    <row r="24" spans="1:105" s="195" customFormat="1" ht="12.75" customHeight="1">
      <c r="A24" s="221"/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  <c r="AV24" s="221"/>
      <c r="AW24" s="221"/>
      <c r="AX24" s="221"/>
      <c r="AY24" s="221"/>
      <c r="AZ24" s="221"/>
      <c r="BA24" s="221"/>
      <c r="BB24" s="221"/>
      <c r="BC24" s="221"/>
      <c r="BD24" s="221"/>
      <c r="BE24" s="221"/>
      <c r="BF24" s="221"/>
      <c r="BG24" s="221"/>
      <c r="BH24" s="221"/>
      <c r="BI24" s="221"/>
      <c r="BJ24" s="221"/>
      <c r="BK24" s="221"/>
      <c r="BL24" s="221"/>
      <c r="BM24" s="221"/>
      <c r="BN24" s="221"/>
      <c r="BO24" s="221"/>
      <c r="BP24" s="221"/>
      <c r="BQ24" s="221"/>
      <c r="BR24" s="221"/>
      <c r="BS24" s="221"/>
      <c r="BT24" s="221"/>
      <c r="BU24" s="221"/>
      <c r="BV24" s="221"/>
      <c r="BW24" s="221"/>
      <c r="BX24" s="221"/>
      <c r="BY24" s="221"/>
      <c r="BZ24" s="221"/>
      <c r="CA24" s="221"/>
      <c r="CB24" s="221"/>
      <c r="CC24" s="221"/>
      <c r="CD24" s="221"/>
      <c r="CE24" s="221"/>
      <c r="CF24" s="221"/>
      <c r="CG24" s="221"/>
      <c r="CH24" s="221"/>
      <c r="CI24" s="221"/>
      <c r="CJ24" s="221"/>
      <c r="CK24" s="221"/>
      <c r="CL24" s="221"/>
      <c r="CM24" s="221"/>
      <c r="CN24" s="221"/>
      <c r="CO24" s="221"/>
      <c r="CP24" s="221"/>
      <c r="CQ24" s="221"/>
      <c r="CR24" s="221"/>
      <c r="CS24" s="221"/>
      <c r="CT24" s="221"/>
      <c r="CU24" s="221"/>
      <c r="CV24" s="221"/>
      <c r="CW24" s="221"/>
      <c r="CX24" s="221"/>
      <c r="CY24" s="221"/>
      <c r="CZ24" s="221"/>
      <c r="DA24" s="221"/>
    </row>
    <row r="25" spans="1:105" s="196" customFormat="1" ht="69" customHeight="1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  <c r="BB25" s="223"/>
      <c r="BC25" s="223"/>
      <c r="BD25" s="223"/>
      <c r="BE25" s="223"/>
      <c r="BF25" s="223"/>
      <c r="BG25" s="223"/>
      <c r="BH25" s="223"/>
      <c r="BI25" s="223"/>
      <c r="BJ25" s="223"/>
      <c r="BK25" s="223"/>
      <c r="BL25" s="223"/>
      <c r="BM25" s="223"/>
      <c r="BN25" s="223"/>
      <c r="BO25" s="223"/>
      <c r="BP25" s="223"/>
      <c r="BQ25" s="223"/>
      <c r="BR25" s="223"/>
      <c r="BS25" s="223"/>
      <c r="BT25" s="223"/>
      <c r="BU25" s="223"/>
      <c r="BV25" s="223"/>
      <c r="BW25" s="223"/>
      <c r="BX25" s="223"/>
      <c r="BY25" s="223"/>
      <c r="BZ25" s="223"/>
      <c r="CA25" s="223"/>
      <c r="CB25" s="223"/>
      <c r="CC25" s="223"/>
      <c r="CD25" s="223"/>
      <c r="CE25" s="223"/>
      <c r="CF25" s="223"/>
      <c r="CG25" s="223"/>
      <c r="CH25" s="223"/>
      <c r="CI25" s="223"/>
      <c r="CJ25" s="223"/>
      <c r="CK25" s="223"/>
      <c r="CL25" s="223"/>
      <c r="CM25" s="223"/>
      <c r="CN25" s="223"/>
      <c r="CO25" s="223"/>
      <c r="CP25" s="223"/>
      <c r="CQ25" s="223"/>
      <c r="CR25" s="223"/>
      <c r="CS25" s="223"/>
      <c r="CT25" s="223"/>
      <c r="CU25" s="223"/>
      <c r="CV25" s="223"/>
      <c r="CW25" s="223"/>
      <c r="CX25" s="223"/>
      <c r="CY25" s="223"/>
      <c r="CZ25" s="223"/>
      <c r="DA25" s="223"/>
    </row>
    <row r="26" spans="1:105" ht="3" customHeight="1"/>
  </sheetData>
  <mergeCells count="108">
    <mergeCell ref="AP14:AW14"/>
    <mergeCell ref="AX14:BE14"/>
    <mergeCell ref="BF14:BM14"/>
    <mergeCell ref="BN14:BU14"/>
    <mergeCell ref="BV14:CC14"/>
    <mergeCell ref="BQ2:DA2"/>
    <mergeCell ref="BQ4:DA4"/>
    <mergeCell ref="A8:DA8"/>
    <mergeCell ref="A10:DA10"/>
    <mergeCell ref="A11:DA11"/>
    <mergeCell ref="A13:AG14"/>
    <mergeCell ref="AH13:BE13"/>
    <mergeCell ref="BF13:CC13"/>
    <mergeCell ref="CD13:DA13"/>
    <mergeCell ref="AH14:AO14"/>
    <mergeCell ref="CL14:CS14"/>
    <mergeCell ref="CT14:DA14"/>
    <mergeCell ref="CD14:CK14"/>
    <mergeCell ref="CD15:CK15"/>
    <mergeCell ref="CL15:CS15"/>
    <mergeCell ref="CT15:DA15"/>
    <mergeCell ref="A16:E16"/>
    <mergeCell ref="F16:AG16"/>
    <mergeCell ref="AH16:AO16"/>
    <mergeCell ref="AP16:AW16"/>
    <mergeCell ref="AX16:BE16"/>
    <mergeCell ref="BF16:BM16"/>
    <mergeCell ref="BN16:BU16"/>
    <mergeCell ref="A15:E15"/>
    <mergeCell ref="F15:AG15"/>
    <mergeCell ref="AH15:AO15"/>
    <mergeCell ref="AP15:AW15"/>
    <mergeCell ref="AX15:BE15"/>
    <mergeCell ref="BF15:BM15"/>
    <mergeCell ref="BN15:BU15"/>
    <mergeCell ref="BV15:CC15"/>
    <mergeCell ref="A18:E18"/>
    <mergeCell ref="F18:AG18"/>
    <mergeCell ref="AH18:AO18"/>
    <mergeCell ref="AP18:AW18"/>
    <mergeCell ref="AX18:BE18"/>
    <mergeCell ref="BV16:CC16"/>
    <mergeCell ref="CD16:CK16"/>
    <mergeCell ref="CL16:CS16"/>
    <mergeCell ref="CT16:DA16"/>
    <mergeCell ref="A17:E17"/>
    <mergeCell ref="F17:AG17"/>
    <mergeCell ref="AH17:AO17"/>
    <mergeCell ref="AP17:AW17"/>
    <mergeCell ref="AX17:BE17"/>
    <mergeCell ref="BF17:BM17"/>
    <mergeCell ref="BF18:BM18"/>
    <mergeCell ref="BN18:BU18"/>
    <mergeCell ref="BV18:CC18"/>
    <mergeCell ref="CD18:CK18"/>
    <mergeCell ref="CL18:CS18"/>
    <mergeCell ref="CT18:DA18"/>
    <mergeCell ref="BN17:BU17"/>
    <mergeCell ref="BV17:CC17"/>
    <mergeCell ref="CD17:CK17"/>
    <mergeCell ref="CL17:CS17"/>
    <mergeCell ref="CT17:DA17"/>
    <mergeCell ref="A20:E20"/>
    <mergeCell ref="F20:AG20"/>
    <mergeCell ref="AH20:AO20"/>
    <mergeCell ref="AP20:AW20"/>
    <mergeCell ref="AX20:BE20"/>
    <mergeCell ref="A19:E19"/>
    <mergeCell ref="F19:AG19"/>
    <mergeCell ref="AH19:AO19"/>
    <mergeCell ref="AP19:AW19"/>
    <mergeCell ref="AX19:BE19"/>
    <mergeCell ref="BF20:BM20"/>
    <mergeCell ref="BN20:BU20"/>
    <mergeCell ref="BV20:CC20"/>
    <mergeCell ref="CD20:CK20"/>
    <mergeCell ref="CL20:CS20"/>
    <mergeCell ref="CT20:DA20"/>
    <mergeCell ref="BN19:BU19"/>
    <mergeCell ref="BV19:CC19"/>
    <mergeCell ref="CD19:CK19"/>
    <mergeCell ref="CL19:CS19"/>
    <mergeCell ref="CT19:DA19"/>
    <mergeCell ref="BF19:BM19"/>
    <mergeCell ref="A24:DA24"/>
    <mergeCell ref="A25:DA25"/>
    <mergeCell ref="BF22:BM22"/>
    <mergeCell ref="BN22:BU22"/>
    <mergeCell ref="BV22:CC22"/>
    <mergeCell ref="CD22:CK22"/>
    <mergeCell ref="CL22:CS22"/>
    <mergeCell ref="CT22:DA22"/>
    <mergeCell ref="BN21:BU21"/>
    <mergeCell ref="BV21:CC21"/>
    <mergeCell ref="CD21:CK21"/>
    <mergeCell ref="CL21:CS21"/>
    <mergeCell ref="CT21:DA21"/>
    <mergeCell ref="A22:E22"/>
    <mergeCell ref="F22:AG22"/>
    <mergeCell ref="AH22:AO22"/>
    <mergeCell ref="AP22:AW22"/>
    <mergeCell ref="AX22:BE22"/>
    <mergeCell ref="A21:E21"/>
    <mergeCell ref="F21:AG21"/>
    <mergeCell ref="AH21:AO21"/>
    <mergeCell ref="AP21:AW21"/>
    <mergeCell ref="AX21:BE21"/>
    <mergeCell ref="BF21:BM21"/>
  </mergeCells>
  <pageMargins left="0.78740157480314965" right="0.51181102362204722" top="0.59055118110236227" bottom="0.39370078740157483" header="0.19685039370078741" footer="0.19685039370078741"/>
  <pageSetup paperSize="9" scale="88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1 2021</vt:lpstr>
      <vt:lpstr>Приложение 1 2022</vt:lpstr>
      <vt:lpstr>Приложение 1 2023</vt:lpstr>
      <vt:lpstr>Прил.8</vt:lpstr>
      <vt:lpstr>'Приложение 1 2022'!Заголовки_для_печати</vt:lpstr>
      <vt:lpstr>Прил.8!Область_печати</vt:lpstr>
      <vt:lpstr>'Приложение 1 2021'!Область_печати</vt:lpstr>
      <vt:lpstr>'Приложение 1 2022'!Область_печати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a.tutereva</cp:lastModifiedBy>
  <cp:lastPrinted>2024-08-19T01:48:27Z</cp:lastPrinted>
  <dcterms:created xsi:type="dcterms:W3CDTF">2012-12-03T08:44:39Z</dcterms:created>
  <dcterms:modified xsi:type="dcterms:W3CDTF">2024-08-19T04:41:38Z</dcterms:modified>
</cp:coreProperties>
</file>